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IZVRŠENJE\IZVRŠENJE 2023\01.01-31.12.2023\"/>
    </mc:Choice>
  </mc:AlternateContent>
  <bookViews>
    <workbookView xWindow="0" yWindow="0" windowWidth="20490" windowHeight="7755" firstSheet="1" activeTab="4"/>
  </bookViews>
  <sheets>
    <sheet name="SAŽETAK" sheetId="1" r:id="rId1"/>
    <sheet name=" Račun prihoda i rashoda" sheetId="3" r:id="rId2"/>
    <sheet name="POSEBNI DIO" sheetId="7" r:id="rId3"/>
    <sheet name="Rashodi prema funkcijskoj kl" sheetId="5" r:id="rId4"/>
    <sheet name="Račun financiranja" sheetId="6" r:id="rId5"/>
  </sheets>
  <definedNames>
    <definedName name="_xlnm.Print_Area" localSheetId="1">' Račun prihoda i rashoda'!$A$1:$G$50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6" l="1"/>
  <c r="G27" i="6"/>
  <c r="F27" i="6"/>
  <c r="F26" i="6"/>
  <c r="E10" i="3"/>
  <c r="F17" i="6"/>
  <c r="F8" i="6"/>
  <c r="F6" i="7"/>
  <c r="G6" i="7"/>
  <c r="H34" i="7"/>
  <c r="G34" i="7"/>
  <c r="G31" i="7" s="1"/>
  <c r="H31" i="7"/>
  <c r="F31" i="7"/>
  <c r="F32" i="7"/>
  <c r="G8" i="7"/>
  <c r="H24" i="7"/>
  <c r="G24" i="7"/>
  <c r="G16" i="7"/>
  <c r="H16" i="7"/>
  <c r="G15" i="7"/>
  <c r="F9" i="7" l="1"/>
  <c r="F16" i="7"/>
  <c r="F15" i="7" s="1"/>
  <c r="H21" i="7"/>
  <c r="G21" i="7"/>
  <c r="F21" i="7"/>
  <c r="H9" i="7"/>
  <c r="G9" i="7"/>
  <c r="E38" i="3"/>
  <c r="E36" i="3"/>
  <c r="E34" i="3"/>
  <c r="G29" i="3"/>
  <c r="F34" i="3"/>
  <c r="F29" i="3"/>
  <c r="E29" i="3"/>
  <c r="G43" i="3"/>
  <c r="G42" i="3" s="1"/>
  <c r="F43" i="3"/>
  <c r="E43" i="3"/>
  <c r="E48" i="3"/>
  <c r="G48" i="3"/>
  <c r="F48" i="3"/>
  <c r="G36" i="3"/>
  <c r="F36" i="3"/>
  <c r="F40" i="3"/>
  <c r="G40" i="3"/>
  <c r="E40" i="3"/>
  <c r="G19" i="3"/>
  <c r="F19" i="3"/>
  <c r="F21" i="3"/>
  <c r="E19" i="3"/>
  <c r="G15" i="3"/>
  <c r="F15" i="3"/>
  <c r="F11" i="3"/>
  <c r="F10" i="3" s="1"/>
  <c r="H15" i="7" l="1"/>
  <c r="F42" i="3"/>
  <c r="E42" i="3"/>
  <c r="F23" i="3"/>
  <c r="F38" i="3"/>
  <c r="G38" i="3"/>
  <c r="G13" i="7" l="1"/>
  <c r="H13" i="7"/>
  <c r="H8" i="7" s="1"/>
  <c r="H6" i="7" s="1"/>
  <c r="F13" i="7"/>
  <c r="F8" i="7" s="1"/>
  <c r="E27" i="3"/>
  <c r="E26" i="3" s="1"/>
  <c r="E50" i="3" l="1"/>
  <c r="E27" i="6"/>
  <c r="E26" i="6"/>
  <c r="F20" i="6"/>
  <c r="G20" i="6"/>
  <c r="E20" i="6"/>
  <c r="G17" i="6"/>
  <c r="F14" i="6"/>
  <c r="G14" i="6"/>
  <c r="E17" i="6"/>
  <c r="E14" i="6"/>
  <c r="E11" i="6"/>
  <c r="C11" i="5"/>
  <c r="C10" i="5" s="1"/>
  <c r="F28" i="7"/>
  <c r="G27" i="7"/>
  <c r="H27" i="7"/>
  <c r="F27" i="7"/>
  <c r="E18" i="3"/>
  <c r="E22" i="3"/>
  <c r="E11" i="3"/>
  <c r="G11" i="1"/>
  <c r="H11" i="1"/>
  <c r="F11" i="1"/>
  <c r="G8" i="1"/>
  <c r="H8" i="1"/>
  <c r="F8" i="1"/>
  <c r="H28" i="7" l="1"/>
  <c r="G28" i="7"/>
  <c r="G8" i="6"/>
  <c r="E8" i="6"/>
  <c r="B11" i="5"/>
  <c r="B10" i="5" s="1"/>
  <c r="G27" i="3" l="1"/>
  <c r="G34" i="3"/>
  <c r="G26" i="3" l="1"/>
  <c r="F27" i="3"/>
  <c r="F26" i="3" s="1"/>
  <c r="F50" i="3" l="1"/>
  <c r="G50" i="3" l="1"/>
  <c r="G14" i="1"/>
  <c r="H14" i="1" l="1"/>
  <c r="E23" i="3" l="1"/>
  <c r="F18" i="3"/>
  <c r="F11" i="6" l="1"/>
  <c r="G18" i="3"/>
  <c r="G22" i="3"/>
  <c r="G10" i="3" s="1"/>
  <c r="D11" i="5"/>
  <c r="D10" i="5" s="1"/>
  <c r="G23" i="3" l="1"/>
  <c r="G11" i="6"/>
</calcChain>
</file>

<file path=xl/sharedStrings.xml><?xml version="1.0" encoding="utf-8"?>
<sst xmlns="http://schemas.openxmlformats.org/spreadsheetml/2006/main" count="176" uniqueCount="99">
  <si>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</si>
  <si>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</si>
  <si>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</si>
  <si>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</si>
  <si>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</si>
  <si>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</si>
  <si>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</si>
  <si>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</si>
  <si>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</si>
  <si>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</si>
  <si>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</si>
  <si>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</si>
  <si>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</si>
  <si>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</si>
  <si>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</si>
  <si>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</si>
  <si>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</si>
  <si>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</si>
  <si>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</si>
  <si>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</si>
  <si>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</si>
  <si>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</si>
  <si>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</si>
  <si>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</si>
  <si>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</si>
  <si>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</si>
  <si>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</si>
  <si>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</si>
  <si>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</si>
  <si>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</si>
  <si>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</si>
  <si>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</si>
  <si>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</si>
  <si>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</si>
  <si>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</si>
  <si>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</si>
  <si>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</si>
  <si>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DJELATNOST USTANOVA OSNOVNIH ŠKOLA</t>
  </si>
  <si>
    <t>REDOVNA DJELATNOST</t>
  </si>
  <si>
    <t>PROGRAM</t>
  </si>
  <si>
    <t>Aktivnost</t>
  </si>
  <si>
    <t xml:space="preserve">PROGRAM </t>
  </si>
  <si>
    <t>ŠKOLSKA KUHINJA</t>
  </si>
  <si>
    <t>Pomoći</t>
  </si>
  <si>
    <t>Osnovno obrazovanje</t>
  </si>
  <si>
    <t>PRIHOD</t>
  </si>
  <si>
    <t>RASHOD</t>
  </si>
  <si>
    <t>Prihodi za posebne namjene</t>
  </si>
  <si>
    <t>UKUPNI PRIHODI</t>
  </si>
  <si>
    <t>donacije</t>
  </si>
  <si>
    <r>
      <rPr>
        <b/>
        <sz val="12"/>
        <color rgb="FF1D275C"/>
        <rFont val="Calibri"/>
        <family val="1"/>
      </rPr>
      <t>OPĆI DIO</t>
    </r>
  </si>
  <si>
    <r>
      <rPr>
        <b/>
        <sz val="12"/>
        <color rgb="FF1D275C"/>
        <rFont val="Calibri"/>
        <family val="1"/>
      </rPr>
      <t>PRIHODI POSLOVANJA</t>
    </r>
  </si>
  <si>
    <r>
      <rPr>
        <b/>
        <sz val="12"/>
        <color rgb="FF1D275C"/>
        <rFont val="Calibri"/>
        <family val="1"/>
      </rPr>
      <t>Razred</t>
    </r>
  </si>
  <si>
    <r>
      <rPr>
        <b/>
        <sz val="12"/>
        <color rgb="FF1D275C"/>
        <rFont val="Calibri"/>
        <family val="1"/>
      </rPr>
      <t>Skupina</t>
    </r>
  </si>
  <si>
    <r>
      <rPr>
        <b/>
        <sz val="12"/>
        <color rgb="FF1D275C"/>
        <rFont val="Calibri"/>
        <family val="1"/>
      </rPr>
      <t>Izvor</t>
    </r>
  </si>
  <si>
    <r>
      <rPr>
        <b/>
        <sz val="12"/>
        <color rgb="FF1D275C"/>
        <rFont val="Calibri"/>
        <family val="1"/>
      </rPr>
      <t>Naziv</t>
    </r>
  </si>
  <si>
    <r>
      <rPr>
        <b/>
        <sz val="12"/>
        <color rgb="FF1D275C"/>
        <rFont val="Calibri"/>
        <family val="1"/>
      </rPr>
      <t>RASHODI POSLOVANJA</t>
    </r>
  </si>
  <si>
    <t>Donacije</t>
  </si>
  <si>
    <t>Financijski rashodi</t>
  </si>
  <si>
    <t>Prihodi od prodaje proizvoda i robe te preuženih usluga i prihod od donacija</t>
  </si>
  <si>
    <t>Prihodi iz nadležnog proračuna i od HZZOa temeljem ugovornih obveza</t>
  </si>
  <si>
    <t>Opći prihodi i primici</t>
  </si>
  <si>
    <t>Ukupni rashodi</t>
  </si>
  <si>
    <t>EUR</t>
  </si>
  <si>
    <t>Plan za 2023.</t>
  </si>
  <si>
    <t>Ostali programi EU</t>
  </si>
  <si>
    <t>OSTALI PROGRAMI EU</t>
  </si>
  <si>
    <t>Vlastiti prihodi</t>
  </si>
  <si>
    <t>0912-Obrazovanje</t>
  </si>
  <si>
    <t>096-Dodatne usluge u obrazovanju</t>
  </si>
  <si>
    <t>Prihodi zs posebne namjene</t>
  </si>
  <si>
    <t xml:space="preserve"> </t>
  </si>
  <si>
    <t>Marija Klarić Brdarić</t>
  </si>
  <si>
    <t>Ravnateljica:</t>
  </si>
  <si>
    <t>Naknade građanima i kućanstvima na temelju osiguranja i druge naknade</t>
  </si>
  <si>
    <t xml:space="preserve">Izvršenje 1.-12.2023 </t>
  </si>
  <si>
    <t>Izvršenje 1.-12. bez VSŽ</t>
  </si>
  <si>
    <t xml:space="preserve">Izvršenje 1-12.2023. </t>
  </si>
  <si>
    <t xml:space="preserve">Izvršenje 1.-12.2023. </t>
  </si>
  <si>
    <t>Izvršenje 1.-12.bez VSŽ</t>
  </si>
  <si>
    <t>Prihodi od imovine</t>
  </si>
  <si>
    <t xml:space="preserve">Ostale pomoći </t>
  </si>
  <si>
    <t>Ostale pomoći</t>
  </si>
  <si>
    <t>Pomoći dane u inozemstvo i unutar općeg proračuna</t>
  </si>
  <si>
    <t>Ostali rashodi</t>
  </si>
  <si>
    <t>Rashodi za nabavu proizvedene dug. imovine</t>
  </si>
  <si>
    <t>Rashodi za dodatna ulaganja na nefinancijskoj imovini</t>
  </si>
  <si>
    <t xml:space="preserve">Izvršenje    1.-12.2023. </t>
  </si>
  <si>
    <t>Izvršenje    1.-12.bez VSŽ</t>
  </si>
  <si>
    <t>Prihodi poslovanja</t>
  </si>
  <si>
    <r>
      <rPr>
        <sz val="12"/>
        <rFont val="Calibri"/>
        <family val="2"/>
      </rPr>
      <t>Pomoći iz inozemstva i od subjekata unutar općeg
proračuna</t>
    </r>
  </si>
  <si>
    <r>
      <rPr>
        <sz val="12"/>
        <rFont val="Calibri"/>
        <family val="2"/>
      </rPr>
      <t>Prihodi od upravnih i administrativnih pristojbi, pristojbi
po posebnim propisima i nakanda</t>
    </r>
  </si>
  <si>
    <t>Ukupni prihodi</t>
  </si>
  <si>
    <t>Rashodi za dodatna ulaganja na nefinacijskoj imovini</t>
  </si>
  <si>
    <t xml:space="preserve">Pomoći dane u inozemstvo i unutar općeg proračuna </t>
  </si>
  <si>
    <t>GODIŠNJI IZVJEŠTAJ O IZVRŠENJU  FINANCIJSKOG PLANA OŠ IVANA MARTINOVIĆA ŠTITAR ZA RAZDOBLJE 1.-12.2023</t>
  </si>
  <si>
    <t>GODIŠNJI IZVJEŠTAJ O  IZVRŠENJU  FINANCIJSKOG PLANA OŠ IVANA MARTINOVIĆA ŠTITAR   ZA RAZDOBLJE 1.-12.2023.</t>
  </si>
  <si>
    <t>GODIŠNJI IZVJEŠTAJ O IZVRŠENJU  FINANCIJSKOG PLANA OŠ IVANA MARTINOVIĆA ŠTITAR ZA RAZDOBLJE        1.-12.2023.</t>
  </si>
  <si>
    <t>GODIŠNJI IZVJEŠTAJ O IZVRŠENJU FINANCIJSKOG PLANA OŠ IVANA MARTINOVIĆA ŠTITAR ZA RAZDOBLJE 1.-12.2023.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</si>
</sst>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.5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1D275C"/>
      <name val="Calibri"/>
      <family val="1"/>
    </font>
    <font>
      <b/>
      <sz val="12"/>
      <color rgb="FF1D275C"/>
      <name val="Calibri"/>
      <family val="2"/>
    </font>
    <font>
      <b/>
      <i/>
      <sz val="12"/>
      <name val="Calibri"/>
      <family val="2"/>
      <charset val="238"/>
    </font>
    <font>
      <i/>
      <sz val="12"/>
      <name val="Calibri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name val="Calibri"/>
      <family val="1"/>
    </font>
    <font>
      <b/>
      <sz val="12"/>
      <name val="Calibri"/>
      <family val="2"/>
      <charset val="238"/>
      <scheme val="minor"/>
    </font>
    <font>
      <b/>
      <i/>
      <sz val="12"/>
      <name val="Calibri"/>
      <family val="1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D275C"/>
      </left>
      <right/>
      <top style="thin">
        <color rgb="FF1D275C"/>
      </top>
      <bottom style="thin">
        <color rgb="FF231F20"/>
      </bottom>
      <diagonal/>
    </border>
    <border>
      <left/>
      <right/>
      <top style="thin">
        <color rgb="FF1D275C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</borders>
  <cellStyleXfs count="2">
    <xf numFmtId="0" fontId="0" fillId="0" borderId="0"/>
    <xf numFmtId="164" fontId="32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 wrapText="1" indent="23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9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2" borderId="0" xfId="0" applyFont="1" applyFill="1" applyAlignment="1">
      <alignment horizontal="left" vertical="center" wrapText="1"/>
    </xf>
    <xf numFmtId="0" fontId="11" fillId="2" borderId="0" xfId="0" quotePrefix="1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1" fontId="24" fillId="0" borderId="0" xfId="0" applyNumberFormat="1" applyFont="1"/>
    <xf numFmtId="165" fontId="0" fillId="0" borderId="0" xfId="0" applyNumberFormat="1"/>
    <xf numFmtId="1" fontId="0" fillId="0" borderId="0" xfId="0" applyNumberFormat="1"/>
    <xf numFmtId="1" fontId="25" fillId="0" borderId="0" xfId="0" applyNumberFormat="1" applyFont="1"/>
    <xf numFmtId="1" fontId="26" fillId="0" borderId="0" xfId="0" applyNumberFormat="1" applyFont="1" applyAlignment="1">
      <alignment horizontal="left" vertical="top"/>
    </xf>
    <xf numFmtId="0" fontId="27" fillId="0" borderId="0" xfId="0" applyFont="1"/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4" fontId="13" fillId="0" borderId="0" xfId="1" applyFont="1"/>
    <xf numFmtId="0" fontId="19" fillId="0" borderId="8" xfId="0" applyFont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/>
    <xf numFmtId="4" fontId="1" fillId="0" borderId="3" xfId="0" applyNumberFormat="1" applyFont="1" applyBorder="1"/>
    <xf numFmtId="4" fontId="11" fillId="2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26" fillId="2" borderId="0" xfId="0" applyNumberFormat="1" applyFont="1" applyFill="1" applyAlignment="1">
      <alignment horizontal="left" vertical="top"/>
    </xf>
    <xf numFmtId="0" fontId="13" fillId="2" borderId="0" xfId="0" applyFont="1" applyFill="1"/>
    <xf numFmtId="1" fontId="26" fillId="6" borderId="0" xfId="0" applyNumberFormat="1" applyFont="1" applyFill="1" applyAlignment="1">
      <alignment horizontal="left" vertical="top"/>
    </xf>
    <xf numFmtId="0" fontId="13" fillId="6" borderId="0" xfId="0" applyFont="1" applyFill="1"/>
    <xf numFmtId="0" fontId="22" fillId="3" borderId="0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23" fillId="2" borderId="8" xfId="0" applyFont="1" applyFill="1" applyBorder="1" applyAlignment="1">
      <alignment horizontal="left" vertical="top" wrapText="1"/>
    </xf>
    <xf numFmtId="4" fontId="23" fillId="2" borderId="8" xfId="0" applyNumberFormat="1" applyFont="1" applyFill="1" applyBorder="1" applyAlignment="1">
      <alignment horizontal="center" vertical="top" wrapText="1"/>
    </xf>
    <xf numFmtId="0" fontId="33" fillId="2" borderId="0" xfId="0" applyFont="1" applyFill="1"/>
    <xf numFmtId="0" fontId="29" fillId="2" borderId="8" xfId="0" applyFont="1" applyFill="1" applyBorder="1" applyAlignment="1">
      <alignment horizontal="left" wrapText="1"/>
    </xf>
    <xf numFmtId="4" fontId="19" fillId="2" borderId="8" xfId="0" applyNumberFormat="1" applyFont="1" applyFill="1" applyBorder="1" applyAlignment="1">
      <alignment horizontal="center" vertical="top" shrinkToFit="1"/>
    </xf>
    <xf numFmtId="0" fontId="29" fillId="2" borderId="0" xfId="0" applyFont="1" applyFill="1"/>
    <xf numFmtId="1" fontId="36" fillId="2" borderId="8" xfId="0" applyNumberFormat="1" applyFont="1" applyFill="1" applyBorder="1" applyAlignment="1">
      <alignment horizontal="right" vertical="top" shrinkToFit="1"/>
    </xf>
    <xf numFmtId="4" fontId="8" fillId="2" borderId="3" xfId="0" applyNumberFormat="1" applyFont="1" applyFill="1" applyBorder="1" applyAlignment="1">
      <alignment horizontal="center"/>
    </xf>
    <xf numFmtId="4" fontId="8" fillId="2" borderId="3" xfId="1" applyNumberFormat="1" applyFont="1" applyFill="1" applyBorder="1" applyAlignment="1">
      <alignment horizontal="center"/>
    </xf>
    <xf numFmtId="0" fontId="37" fillId="2" borderId="8" xfId="0" applyFont="1" applyFill="1" applyBorder="1" applyAlignment="1">
      <alignment horizontal="left" vertical="top" wrapText="1"/>
    </xf>
    <xf numFmtId="4" fontId="23" fillId="2" borderId="8" xfId="0" applyNumberFormat="1" applyFont="1" applyFill="1" applyBorder="1" applyAlignment="1">
      <alignment horizontal="center" vertical="top" shrinkToFit="1"/>
    </xf>
    <xf numFmtId="4" fontId="23" fillId="2" borderId="8" xfId="1" applyNumberFormat="1" applyFont="1" applyFill="1" applyBorder="1" applyAlignment="1">
      <alignment horizontal="center" vertical="top" shrinkToFit="1"/>
    </xf>
    <xf numFmtId="0" fontId="38" fillId="2" borderId="8" xfId="0" applyFont="1" applyFill="1" applyBorder="1" applyAlignment="1">
      <alignment horizontal="left" wrapText="1"/>
    </xf>
    <xf numFmtId="0" fontId="38" fillId="2" borderId="0" xfId="0" applyFont="1" applyFill="1"/>
    <xf numFmtId="1" fontId="35" fillId="8" borderId="8" xfId="0" applyNumberFormat="1" applyFont="1" applyFill="1" applyBorder="1" applyAlignment="1">
      <alignment horizontal="center" vertical="top" shrinkToFit="1"/>
    </xf>
    <xf numFmtId="0" fontId="29" fillId="8" borderId="8" xfId="0" applyFont="1" applyFill="1" applyBorder="1" applyAlignment="1">
      <alignment horizontal="left" wrapText="1"/>
    </xf>
    <xf numFmtId="0" fontId="19" fillId="8" borderId="8" xfId="0" applyFont="1" applyFill="1" applyBorder="1" applyAlignment="1">
      <alignment horizontal="left" vertical="top" wrapText="1"/>
    </xf>
    <xf numFmtId="4" fontId="35" fillId="8" borderId="8" xfId="0" applyNumberFormat="1" applyFont="1" applyFill="1" applyBorder="1" applyAlignment="1">
      <alignment horizontal="center" vertical="center" shrinkToFit="1"/>
    </xf>
    <xf numFmtId="4" fontId="35" fillId="8" borderId="8" xfId="1" applyNumberFormat="1" applyFont="1" applyFill="1" applyBorder="1" applyAlignment="1">
      <alignment horizontal="center" vertical="center" shrinkToFit="1"/>
    </xf>
    <xf numFmtId="1" fontId="21" fillId="8" borderId="8" xfId="0" applyNumberFormat="1" applyFont="1" applyFill="1" applyBorder="1" applyAlignment="1">
      <alignment horizontal="center" vertical="top" shrinkToFit="1"/>
    </xf>
    <xf numFmtId="0" fontId="13" fillId="8" borderId="8" xfId="0" applyFont="1" applyFill="1" applyBorder="1" applyAlignment="1">
      <alignment horizontal="left" wrapText="1"/>
    </xf>
    <xf numFmtId="4" fontId="19" fillId="8" borderId="8" xfId="0" applyNumberFormat="1" applyFont="1" applyFill="1" applyBorder="1" applyAlignment="1">
      <alignment horizontal="center" vertical="top" wrapText="1"/>
    </xf>
    <xf numFmtId="0" fontId="13" fillId="8" borderId="0" xfId="0" applyFont="1" applyFill="1"/>
    <xf numFmtId="1" fontId="35" fillId="3" borderId="8" xfId="0" applyNumberFormat="1" applyFont="1" applyFill="1" applyBorder="1" applyAlignment="1">
      <alignment horizontal="center" vertical="top" shrinkToFit="1"/>
    </xf>
    <xf numFmtId="0" fontId="29" fillId="3" borderId="8" xfId="0" applyFont="1" applyFill="1" applyBorder="1" applyAlignment="1">
      <alignment horizontal="left" wrapText="1"/>
    </xf>
    <xf numFmtId="0" fontId="19" fillId="3" borderId="8" xfId="0" applyFont="1" applyFill="1" applyBorder="1" applyAlignment="1">
      <alignment horizontal="left" vertical="top" wrapText="1"/>
    </xf>
    <xf numFmtId="4" fontId="19" fillId="3" borderId="8" xfId="0" applyNumberFormat="1" applyFont="1" applyFill="1" applyBorder="1" applyAlignment="1">
      <alignment horizontal="center" vertical="top" wrapText="1"/>
    </xf>
    <xf numFmtId="0" fontId="38" fillId="3" borderId="8" xfId="0" applyFont="1" applyFill="1" applyBorder="1" applyAlignment="1">
      <alignment horizontal="left" wrapText="1"/>
    </xf>
    <xf numFmtId="1" fontId="22" fillId="3" borderId="8" xfId="0" applyNumberFormat="1" applyFont="1" applyFill="1" applyBorder="1" applyAlignment="1">
      <alignment horizontal="right" vertical="top" shrinkToFit="1"/>
    </xf>
    <xf numFmtId="4" fontId="22" fillId="3" borderId="8" xfId="0" applyNumberFormat="1" applyFont="1" applyFill="1" applyBorder="1" applyAlignment="1">
      <alignment horizontal="center" vertical="top" shrinkToFit="1"/>
    </xf>
    <xf numFmtId="4" fontId="22" fillId="3" borderId="8" xfId="1" applyNumberFormat="1" applyFont="1" applyFill="1" applyBorder="1" applyAlignment="1">
      <alignment horizontal="center" vertical="top" shrinkToFit="1"/>
    </xf>
    <xf numFmtId="0" fontId="38" fillId="3" borderId="8" xfId="0" applyFont="1" applyFill="1" applyBorder="1" applyAlignment="1">
      <alignment horizontal="center" wrapText="1"/>
    </xf>
    <xf numFmtId="1" fontId="36" fillId="3" borderId="8" xfId="0" applyNumberFormat="1" applyFont="1" applyFill="1" applyBorder="1" applyAlignment="1">
      <alignment horizontal="right" vertical="top" shrinkToFit="1"/>
    </xf>
    <xf numFmtId="4" fontId="23" fillId="3" borderId="8" xfId="0" applyNumberFormat="1" applyFont="1" applyFill="1" applyBorder="1" applyAlignment="1">
      <alignment horizontal="center" vertical="top" shrinkToFit="1"/>
    </xf>
    <xf numFmtId="4" fontId="19" fillId="3" borderId="8" xfId="0" applyNumberFormat="1" applyFont="1" applyFill="1" applyBorder="1" applyAlignment="1">
      <alignment horizontal="center" vertical="top" shrinkToFit="1"/>
    </xf>
    <xf numFmtId="4" fontId="19" fillId="3" borderId="8" xfId="1" applyNumberFormat="1" applyFont="1" applyFill="1" applyBorder="1" applyAlignment="1">
      <alignment horizontal="center" vertical="top" shrinkToFit="1"/>
    </xf>
    <xf numFmtId="1" fontId="36" fillId="2" borderId="9" xfId="0" applyNumberFormat="1" applyFont="1" applyFill="1" applyBorder="1" applyAlignment="1">
      <alignment horizontal="right" vertical="top" shrinkToFit="1"/>
    </xf>
    <xf numFmtId="4" fontId="23" fillId="2" borderId="11" xfId="0" applyNumberFormat="1" applyFont="1" applyFill="1" applyBorder="1" applyAlignment="1">
      <alignment horizontal="center" vertical="top" shrinkToFit="1"/>
    </xf>
    <xf numFmtId="0" fontId="38" fillId="3" borderId="12" xfId="0" applyFont="1" applyFill="1" applyBorder="1" applyAlignment="1">
      <alignment wrapText="1"/>
    </xf>
    <xf numFmtId="0" fontId="23" fillId="2" borderId="3" xfId="0" applyFont="1" applyFill="1" applyBorder="1" applyAlignment="1">
      <alignment horizontal="left" vertical="top" wrapText="1"/>
    </xf>
    <xf numFmtId="1" fontId="26" fillId="8" borderId="0" xfId="0" applyNumberFormat="1" applyFont="1" applyFill="1" applyAlignment="1">
      <alignment horizontal="left" vertical="top"/>
    </xf>
    <xf numFmtId="1" fontId="34" fillId="2" borderId="0" xfId="0" applyNumberFormat="1" applyFont="1" applyFill="1" applyAlignment="1">
      <alignment horizontal="left" vertical="top"/>
    </xf>
    <xf numFmtId="1" fontId="35" fillId="8" borderId="8" xfId="0" applyNumberFormat="1" applyFont="1" applyFill="1" applyBorder="1" applyAlignment="1">
      <alignment vertical="top" shrinkToFit="1"/>
    </xf>
    <xf numFmtId="0" fontId="40" fillId="8" borderId="8" xfId="0" applyFont="1" applyFill="1" applyBorder="1" applyAlignment="1">
      <alignment wrapText="1"/>
    </xf>
    <xf numFmtId="0" fontId="35" fillId="8" borderId="8" xfId="0" applyFont="1" applyFill="1" applyBorder="1" applyAlignment="1">
      <alignment vertical="top" wrapText="1"/>
    </xf>
    <xf numFmtId="4" fontId="35" fillId="8" borderId="8" xfId="0" applyNumberFormat="1" applyFont="1" applyFill="1" applyBorder="1" applyAlignment="1">
      <alignment vertical="top" wrapText="1"/>
    </xf>
    <xf numFmtId="0" fontId="40" fillId="6" borderId="8" xfId="0" applyFont="1" applyFill="1" applyBorder="1" applyAlignment="1">
      <alignment vertical="center" wrapText="1"/>
    </xf>
    <xf numFmtId="1" fontId="35" fillId="6" borderId="8" xfId="0" applyNumberFormat="1" applyFont="1" applyFill="1" applyBorder="1" applyAlignment="1">
      <alignment vertical="top" shrinkToFit="1"/>
    </xf>
    <xf numFmtId="0" fontId="40" fillId="6" borderId="8" xfId="0" applyFont="1" applyFill="1" applyBorder="1" applyAlignment="1">
      <alignment vertical="top" wrapText="1"/>
    </xf>
    <xf numFmtId="4" fontId="35" fillId="6" borderId="8" xfId="0" applyNumberFormat="1" applyFont="1" applyFill="1" applyBorder="1" applyAlignment="1">
      <alignment vertical="top" shrinkToFit="1"/>
    </xf>
    <xf numFmtId="0" fontId="40" fillId="2" borderId="8" xfId="0" applyFont="1" applyFill="1" applyBorder="1" applyAlignment="1">
      <alignment wrapText="1"/>
    </xf>
    <xf numFmtId="0" fontId="42" fillId="2" borderId="8" xfId="0" applyFont="1" applyFill="1" applyBorder="1" applyAlignment="1">
      <alignment wrapText="1"/>
    </xf>
    <xf numFmtId="1" fontId="36" fillId="2" borderId="8" xfId="0" applyNumberFormat="1" applyFont="1" applyFill="1" applyBorder="1" applyAlignment="1">
      <alignment vertical="top" shrinkToFit="1"/>
    </xf>
    <xf numFmtId="0" fontId="36" fillId="2" borderId="8" xfId="0" applyFont="1" applyFill="1" applyBorder="1" applyAlignment="1">
      <alignment vertical="top" wrapText="1"/>
    </xf>
    <xf numFmtId="4" fontId="41" fillId="2" borderId="8" xfId="0" applyNumberFormat="1" applyFont="1" applyFill="1" applyBorder="1" applyAlignment="1">
      <alignment vertical="top" shrinkToFit="1"/>
    </xf>
    <xf numFmtId="4" fontId="41" fillId="2" borderId="8" xfId="1" applyNumberFormat="1" applyFont="1" applyFill="1" applyBorder="1" applyAlignment="1">
      <alignment vertical="top" shrinkToFit="1"/>
    </xf>
    <xf numFmtId="0" fontId="40" fillId="6" borderId="8" xfId="0" applyFont="1" applyFill="1" applyBorder="1" applyAlignment="1">
      <alignment wrapText="1"/>
    </xf>
    <xf numFmtId="0" fontId="42" fillId="6" borderId="8" xfId="0" applyFont="1" applyFill="1" applyBorder="1" applyAlignment="1">
      <alignment wrapText="1"/>
    </xf>
    <xf numFmtId="1" fontId="36" fillId="6" borderId="8" xfId="0" applyNumberFormat="1" applyFont="1" applyFill="1" applyBorder="1" applyAlignment="1">
      <alignment vertical="top" shrinkToFit="1"/>
    </xf>
    <xf numFmtId="0" fontId="35" fillId="6" borderId="8" xfId="0" applyFont="1" applyFill="1" applyBorder="1" applyAlignment="1">
      <alignment vertical="top" wrapText="1"/>
    </xf>
    <xf numFmtId="4" fontId="35" fillId="6" borderId="8" xfId="1" applyNumberFormat="1" applyFont="1" applyFill="1" applyBorder="1" applyAlignment="1">
      <alignment vertical="top" shrinkToFit="1"/>
    </xf>
    <xf numFmtId="1" fontId="43" fillId="6" borderId="8" xfId="0" applyNumberFormat="1" applyFont="1" applyFill="1" applyBorder="1" applyAlignment="1">
      <alignment vertical="top" shrinkToFit="1"/>
    </xf>
    <xf numFmtId="0" fontId="41" fillId="6" borderId="8" xfId="0" applyFont="1" applyFill="1" applyBorder="1" applyAlignment="1">
      <alignment vertical="top" wrapText="1"/>
    </xf>
    <xf numFmtId="4" fontId="35" fillId="6" borderId="8" xfId="0" applyNumberFormat="1" applyFont="1" applyFill="1" applyBorder="1" applyAlignment="1">
      <alignment vertical="top" wrapText="1"/>
    </xf>
    <xf numFmtId="4" fontId="41" fillId="6" borderId="8" xfId="0" applyNumberFormat="1" applyFont="1" applyFill="1" applyBorder="1" applyAlignment="1">
      <alignment vertical="top" shrinkToFit="1"/>
    </xf>
    <xf numFmtId="4" fontId="35" fillId="0" borderId="8" xfId="0" applyNumberFormat="1" applyFont="1" applyBorder="1" applyAlignment="1">
      <alignment vertical="top" shrinkToFi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/>
    </xf>
    <xf numFmtId="4" fontId="11" fillId="6" borderId="4" xfId="0" applyNumberFormat="1" applyFont="1" applyFill="1" applyBorder="1" applyAlignment="1">
      <alignment horizontal="right"/>
    </xf>
    <xf numFmtId="4" fontId="11" fillId="6" borderId="3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left" vertical="center" wrapText="1"/>
    </xf>
    <xf numFmtId="4" fontId="11" fillId="3" borderId="4" xfId="0" applyNumberFormat="1" applyFont="1" applyFill="1" applyBorder="1" applyAlignment="1">
      <alignment horizontal="right"/>
    </xf>
    <xf numFmtId="0" fontId="31" fillId="7" borderId="4" xfId="0" applyFont="1" applyFill="1" applyBorder="1" applyAlignment="1">
      <alignment horizontal="left" vertical="center" wrapText="1"/>
    </xf>
    <xf numFmtId="4" fontId="11" fillId="7" borderId="4" xfId="0" applyNumberFormat="1" applyFont="1" applyFill="1" applyBorder="1" applyAlignment="1">
      <alignment horizontal="right"/>
    </xf>
    <xf numFmtId="0" fontId="9" fillId="7" borderId="4" xfId="0" applyFont="1" applyFill="1" applyBorder="1" applyAlignment="1">
      <alignment horizontal="left" vertical="center" wrapText="1"/>
    </xf>
    <xf numFmtId="4" fontId="11" fillId="7" borderId="3" xfId="0" applyNumberFormat="1" applyFont="1" applyFill="1" applyBorder="1" applyAlignment="1">
      <alignment horizontal="right"/>
    </xf>
    <xf numFmtId="4" fontId="41" fillId="6" borderId="8" xfId="0" applyNumberFormat="1" applyFont="1" applyFill="1" applyBorder="1" applyAlignment="1">
      <alignment vertical="top" wrapText="1"/>
    </xf>
    <xf numFmtId="4" fontId="3" fillId="6" borderId="3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9" fillId="0" borderId="0" xfId="0" applyFont="1" applyAlignment="1">
      <alignment horizontal="center" vertical="top" wrapText="1"/>
    </xf>
    <xf numFmtId="0" fontId="39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 indent="24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43" fillId="0" borderId="9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left" vertical="center" wrapText="1" indent="1"/>
    </xf>
    <xf numFmtId="0" fontId="31" fillId="7" borderId="1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 indent="1"/>
    </xf>
    <xf numFmtId="0" fontId="11" fillId="7" borderId="2" xfId="0" applyFont="1" applyFill="1" applyBorder="1" applyAlignment="1">
      <alignment horizontal="left" vertical="center" wrapText="1" indent="1"/>
    </xf>
    <xf numFmtId="0" fontId="11" fillId="7" borderId="4" xfId="0" applyFont="1" applyFill="1" applyBorder="1" applyAlignment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87" zoomScaleNormal="87" workbookViewId="0">
      <selection activeCell="A3" sqref="A3:H3"/>
    </sheetView>
  </sheetViews>
  <sheetFormatPr defaultRowHeight="15" x14ac:dyDescent="0.25"/>
  <cols>
    <col min="5" max="5" width="20.7109375" customWidth="1"/>
    <col min="6" max="8" width="25.28515625" customWidth="1"/>
    <col min="9" max="10" width="12.28515625" bestFit="1" customWidth="1"/>
    <col min="11" max="11" width="10.42578125" bestFit="1" customWidth="1"/>
  </cols>
  <sheetData>
    <row r="1" spans="1:11" ht="42" customHeight="1" x14ac:dyDescent="0.25">
      <c r="A1" s="195" t="s">
        <v>95</v>
      </c>
      <c r="B1" s="195"/>
      <c r="C1" s="195"/>
      <c r="D1" s="195"/>
      <c r="E1" s="195"/>
      <c r="F1" s="195"/>
      <c r="G1" s="195"/>
      <c r="H1" s="195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</row>
    <row r="3" spans="1:11" ht="15.75" x14ac:dyDescent="0.25">
      <c r="A3" s="195" t="s">
        <v>24</v>
      </c>
      <c r="B3" s="195"/>
      <c r="C3" s="195"/>
      <c r="D3" s="195"/>
      <c r="E3" s="195"/>
      <c r="F3" s="195"/>
      <c r="G3" s="212"/>
      <c r="H3" s="212"/>
    </row>
    <row r="4" spans="1:11" ht="18" x14ac:dyDescent="0.25">
      <c r="A4" s="5"/>
      <c r="B4" s="5"/>
      <c r="C4" s="5"/>
      <c r="D4" s="5"/>
      <c r="E4" s="5"/>
      <c r="F4" s="5"/>
      <c r="G4" s="6"/>
      <c r="H4" s="6"/>
    </row>
    <row r="5" spans="1:11" ht="18" customHeight="1" x14ac:dyDescent="0.25">
      <c r="A5" s="195" t="s">
        <v>28</v>
      </c>
      <c r="B5" s="196"/>
      <c r="C5" s="196"/>
      <c r="D5" s="196"/>
      <c r="E5" s="196"/>
      <c r="F5" s="196"/>
      <c r="G5" s="196"/>
      <c r="H5" s="196"/>
    </row>
    <row r="6" spans="1:11" ht="18" x14ac:dyDescent="0.25">
      <c r="A6" s="1"/>
      <c r="B6" s="2"/>
      <c r="C6" s="2"/>
      <c r="D6" s="2"/>
      <c r="E6" s="7"/>
      <c r="F6" s="8"/>
      <c r="G6" s="8"/>
      <c r="H6" s="35" t="s">
        <v>63</v>
      </c>
    </row>
    <row r="7" spans="1:11" x14ac:dyDescent="0.25">
      <c r="A7" s="25"/>
      <c r="B7" s="26"/>
      <c r="C7" s="26"/>
      <c r="D7" s="27"/>
      <c r="E7" s="28"/>
      <c r="F7" s="4" t="s">
        <v>64</v>
      </c>
      <c r="G7" s="4" t="s">
        <v>75</v>
      </c>
      <c r="H7" s="4" t="s">
        <v>76</v>
      </c>
    </row>
    <row r="8" spans="1:11" ht="18.75" x14ac:dyDescent="0.3">
      <c r="A8" s="213" t="s">
        <v>0</v>
      </c>
      <c r="B8" s="209"/>
      <c r="C8" s="209"/>
      <c r="D8" s="209"/>
      <c r="E8" s="214"/>
      <c r="F8" s="92">
        <f>SUM(F9)</f>
        <v>669862</v>
      </c>
      <c r="G8" s="92">
        <f t="shared" ref="G8:H8" si="0">SUM(G9)</f>
        <v>637446.74</v>
      </c>
      <c r="H8" s="92">
        <f t="shared" si="0"/>
        <v>591486.77</v>
      </c>
      <c r="I8" s="56"/>
    </row>
    <row r="9" spans="1:11" ht="18.75" x14ac:dyDescent="0.3">
      <c r="A9" s="205" t="s">
        <v>1</v>
      </c>
      <c r="B9" s="198"/>
      <c r="C9" s="198"/>
      <c r="D9" s="198"/>
      <c r="E9" s="211"/>
      <c r="F9" s="93">
        <v>669862</v>
      </c>
      <c r="G9" s="93">
        <v>637446.74</v>
      </c>
      <c r="H9" s="93">
        <v>591486.77</v>
      </c>
      <c r="I9" s="56"/>
      <c r="J9" s="56"/>
      <c r="K9" s="53"/>
    </row>
    <row r="10" spans="1:11" ht="18.75" x14ac:dyDescent="0.3">
      <c r="A10" s="210" t="s">
        <v>2</v>
      </c>
      <c r="B10" s="211"/>
      <c r="C10" s="211"/>
      <c r="D10" s="211"/>
      <c r="E10" s="211"/>
      <c r="F10" s="93">
        <v>0</v>
      </c>
      <c r="G10" s="93">
        <v>0</v>
      </c>
      <c r="H10" s="93">
        <v>0</v>
      </c>
      <c r="I10" s="56"/>
      <c r="J10" s="56"/>
      <c r="K10" s="53"/>
    </row>
    <row r="11" spans="1:11" ht="18.75" x14ac:dyDescent="0.3">
      <c r="A11" s="213" t="s">
        <v>3</v>
      </c>
      <c r="B11" s="209"/>
      <c r="C11" s="209"/>
      <c r="D11" s="209"/>
      <c r="E11" s="214"/>
      <c r="F11" s="92">
        <f>SUM(F12+F13)</f>
        <v>669862</v>
      </c>
      <c r="G11" s="92">
        <f t="shared" ref="G11:H11" si="1">SUM(G12+G13)</f>
        <v>614580.50999999989</v>
      </c>
      <c r="H11" s="92">
        <f t="shared" si="1"/>
        <v>543529.78</v>
      </c>
      <c r="I11" s="56"/>
    </row>
    <row r="12" spans="1:11" ht="18.75" x14ac:dyDescent="0.3">
      <c r="A12" s="197" t="s">
        <v>4</v>
      </c>
      <c r="B12" s="198"/>
      <c r="C12" s="198"/>
      <c r="D12" s="198"/>
      <c r="E12" s="198"/>
      <c r="F12" s="93">
        <v>625135</v>
      </c>
      <c r="G12" s="93">
        <v>587067.68999999994</v>
      </c>
      <c r="H12" s="93">
        <v>518474.16</v>
      </c>
      <c r="I12" s="56"/>
      <c r="J12" s="56"/>
      <c r="K12" s="53"/>
    </row>
    <row r="13" spans="1:11" ht="18.75" x14ac:dyDescent="0.3">
      <c r="A13" s="210" t="s">
        <v>5</v>
      </c>
      <c r="B13" s="211"/>
      <c r="C13" s="211"/>
      <c r="D13" s="211"/>
      <c r="E13" s="211"/>
      <c r="F13" s="93">
        <v>44727</v>
      </c>
      <c r="G13" s="93">
        <v>27512.82</v>
      </c>
      <c r="H13" s="94">
        <v>25055.62</v>
      </c>
      <c r="I13" s="56"/>
      <c r="J13" s="56"/>
      <c r="K13" s="53"/>
    </row>
    <row r="14" spans="1:11" ht="18.75" x14ac:dyDescent="0.3">
      <c r="A14" s="208" t="s">
        <v>6</v>
      </c>
      <c r="B14" s="209"/>
      <c r="C14" s="209"/>
      <c r="D14" s="209"/>
      <c r="E14" s="209"/>
      <c r="F14" s="95"/>
      <c r="G14" s="95">
        <f t="shared" ref="G14:H14" si="2">G8-G11</f>
        <v>22866.230000000098</v>
      </c>
      <c r="H14" s="95">
        <f t="shared" si="2"/>
        <v>47956.989999999991</v>
      </c>
      <c r="I14" s="56"/>
      <c r="J14" s="55"/>
    </row>
    <row r="15" spans="1:11" ht="18" x14ac:dyDescent="0.25">
      <c r="A15" s="5"/>
      <c r="B15" s="9"/>
      <c r="C15" s="9"/>
      <c r="D15" s="9"/>
      <c r="E15" s="9"/>
      <c r="F15" s="3"/>
      <c r="G15" s="3"/>
      <c r="H15" s="3"/>
    </row>
    <row r="16" spans="1:11" ht="18" customHeight="1" x14ac:dyDescent="0.25">
      <c r="A16" s="195" t="s">
        <v>29</v>
      </c>
      <c r="B16" s="196"/>
      <c r="C16" s="196"/>
      <c r="D16" s="196"/>
      <c r="E16" s="196"/>
      <c r="F16" s="196"/>
      <c r="G16" s="196"/>
      <c r="H16" s="196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x14ac:dyDescent="0.25">
      <c r="A18" s="25"/>
      <c r="B18" s="26"/>
      <c r="C18" s="26"/>
      <c r="D18" s="27"/>
      <c r="E18" s="28"/>
      <c r="F18" s="4" t="s">
        <v>64</v>
      </c>
      <c r="G18" s="4" t="s">
        <v>77</v>
      </c>
      <c r="H18" s="4" t="s">
        <v>76</v>
      </c>
    </row>
    <row r="19" spans="1:8" ht="15.75" customHeight="1" x14ac:dyDescent="0.25">
      <c r="A19" s="205" t="s">
        <v>8</v>
      </c>
      <c r="B19" s="206"/>
      <c r="C19" s="206"/>
      <c r="D19" s="206"/>
      <c r="E19" s="207"/>
      <c r="F19" s="30"/>
      <c r="G19" s="30"/>
      <c r="H19" s="30"/>
    </row>
    <row r="20" spans="1:8" x14ac:dyDescent="0.25">
      <c r="A20" s="205" t="s">
        <v>9</v>
      </c>
      <c r="B20" s="198"/>
      <c r="C20" s="198"/>
      <c r="D20" s="198"/>
      <c r="E20" s="198"/>
      <c r="F20" s="30"/>
      <c r="G20" s="30"/>
      <c r="H20" s="30"/>
    </row>
    <row r="21" spans="1:8" x14ac:dyDescent="0.25">
      <c r="A21" s="208" t="s">
        <v>10</v>
      </c>
      <c r="B21" s="209"/>
      <c r="C21" s="209"/>
      <c r="D21" s="209"/>
      <c r="E21" s="209"/>
      <c r="F21" s="29">
        <v>0</v>
      </c>
      <c r="G21" s="29">
        <v>0</v>
      </c>
      <c r="H21" s="29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195" t="s">
        <v>34</v>
      </c>
      <c r="B23" s="196"/>
      <c r="C23" s="196"/>
      <c r="D23" s="196"/>
      <c r="E23" s="196"/>
      <c r="F23" s="196"/>
      <c r="G23" s="196"/>
      <c r="H23" s="196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x14ac:dyDescent="0.25">
      <c r="A25" s="25"/>
      <c r="B25" s="26"/>
      <c r="C25" s="26"/>
      <c r="D25" s="27"/>
      <c r="E25" s="28"/>
      <c r="F25" s="4" t="s">
        <v>64</v>
      </c>
      <c r="G25" s="4" t="s">
        <v>78</v>
      </c>
      <c r="H25" s="4" t="s">
        <v>79</v>
      </c>
    </row>
    <row r="26" spans="1:8" ht="26.45" customHeight="1" x14ac:dyDescent="0.25">
      <c r="A26" s="199" t="s">
        <v>30</v>
      </c>
      <c r="B26" s="200"/>
      <c r="C26" s="200"/>
      <c r="D26" s="200"/>
      <c r="E26" s="201"/>
      <c r="F26" s="32"/>
      <c r="G26" s="32"/>
      <c r="H26" s="33"/>
    </row>
    <row r="27" spans="1:8" ht="30" customHeight="1" x14ac:dyDescent="0.25">
      <c r="A27" s="202" t="s">
        <v>7</v>
      </c>
      <c r="B27" s="203"/>
      <c r="C27" s="203"/>
      <c r="D27" s="203"/>
      <c r="E27" s="204"/>
      <c r="F27" s="34"/>
      <c r="G27" s="34">
        <v>19594.46</v>
      </c>
      <c r="H27" s="31">
        <v>19594</v>
      </c>
    </row>
    <row r="30" spans="1:8" x14ac:dyDescent="0.25">
      <c r="A30" s="197" t="s">
        <v>11</v>
      </c>
      <c r="B30" s="198"/>
      <c r="C30" s="198"/>
      <c r="D30" s="198"/>
      <c r="E30" s="198"/>
      <c r="F30" s="30">
        <v>0</v>
      </c>
      <c r="G30" s="30">
        <v>42460.69</v>
      </c>
      <c r="H30" s="30">
        <v>67551.45</v>
      </c>
    </row>
    <row r="31" spans="1:8" ht="11.25" customHeight="1" x14ac:dyDescent="0.25">
      <c r="A31" s="17"/>
      <c r="B31" s="18"/>
      <c r="C31" s="18"/>
      <c r="D31" s="18"/>
      <c r="E31" s="18"/>
      <c r="F31" s="19"/>
      <c r="G31" s="19"/>
      <c r="H31" s="19"/>
    </row>
    <row r="32" spans="1:8" ht="29.25" customHeight="1" x14ac:dyDescent="0.25">
      <c r="A32" s="193" t="s">
        <v>35</v>
      </c>
      <c r="B32" s="194"/>
      <c r="C32" s="194"/>
      <c r="D32" s="194"/>
      <c r="E32" s="194"/>
      <c r="F32" s="194"/>
      <c r="G32" s="194"/>
      <c r="H32" s="194"/>
    </row>
    <row r="33" spans="1:8" ht="8.25" customHeight="1" x14ac:dyDescent="0.25"/>
    <row r="34" spans="1:8" x14ac:dyDescent="0.25">
      <c r="A34" s="193" t="s">
        <v>31</v>
      </c>
      <c r="B34" s="194"/>
      <c r="C34" s="194"/>
      <c r="D34" s="194"/>
      <c r="E34" s="194"/>
      <c r="F34" s="194"/>
      <c r="G34" s="194"/>
      <c r="H34" s="194"/>
    </row>
    <row r="35" spans="1:8" ht="8.25" customHeight="1" x14ac:dyDescent="0.25"/>
    <row r="36" spans="1:8" ht="29.25" customHeight="1" x14ac:dyDescent="0.25">
      <c r="A36" s="193" t="s">
        <v>32</v>
      </c>
      <c r="B36" s="194"/>
      <c r="C36" s="194"/>
      <c r="D36" s="194"/>
      <c r="E36" s="194"/>
      <c r="F36" s="194"/>
      <c r="G36" s="194"/>
      <c r="H36" s="194"/>
    </row>
  </sheetData>
  <mergeCells count="21">
    <mergeCell ref="A12:E12"/>
    <mergeCell ref="A5:H5"/>
    <mergeCell ref="A16:H16"/>
    <mergeCell ref="A1:H1"/>
    <mergeCell ref="A3:H3"/>
    <mergeCell ref="A8:E8"/>
    <mergeCell ref="A9:E9"/>
    <mergeCell ref="A10:E10"/>
    <mergeCell ref="A11:E11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view="pageBreakPreview" zoomScale="80" zoomScaleNormal="70" zoomScaleSheetLayoutView="80" workbookViewId="0">
      <selection sqref="A1:G1"/>
    </sheetView>
  </sheetViews>
  <sheetFormatPr defaultColWidth="8.85546875" defaultRowHeight="15.75" x14ac:dyDescent="0.25"/>
  <cols>
    <col min="1" max="1" width="7.42578125" style="42" bestFit="1" customWidth="1"/>
    <col min="2" max="2" width="8.42578125" style="42" bestFit="1" customWidth="1"/>
    <col min="3" max="3" width="8.140625" style="42" customWidth="1"/>
    <col min="4" max="4" width="31.28515625" style="42" customWidth="1"/>
    <col min="5" max="5" width="35.7109375" style="42" customWidth="1"/>
    <col min="6" max="6" width="40" style="75" customWidth="1"/>
    <col min="7" max="7" width="35.28515625" style="75" customWidth="1"/>
    <col min="8" max="9" width="25.28515625" style="42" customWidth="1"/>
    <col min="10" max="10" width="10.5703125" style="42" bestFit="1" customWidth="1"/>
    <col min="11" max="14" width="9.42578125" style="42" bestFit="1" customWidth="1"/>
    <col min="15" max="16384" width="8.85546875" style="42"/>
  </cols>
  <sheetData>
    <row r="1" spans="1:12" ht="42" customHeight="1" x14ac:dyDescent="0.25">
      <c r="A1" s="195" t="s">
        <v>95</v>
      </c>
      <c r="B1" s="195"/>
      <c r="C1" s="195"/>
      <c r="D1" s="195"/>
      <c r="E1" s="195"/>
      <c r="F1" s="195"/>
      <c r="G1" s="195"/>
      <c r="H1" s="67"/>
      <c r="I1" s="67"/>
    </row>
    <row r="2" spans="1:12" ht="18" customHeight="1" x14ac:dyDescent="0.25">
      <c r="A2" s="64"/>
      <c r="B2" s="64"/>
      <c r="C2" s="64"/>
      <c r="D2" s="64"/>
      <c r="E2" s="64"/>
      <c r="F2" s="73"/>
      <c r="G2" s="73"/>
      <c r="H2" s="64"/>
      <c r="I2" s="64"/>
    </row>
    <row r="3" spans="1:12" ht="15.6" customHeight="1" x14ac:dyDescent="0.25">
      <c r="A3" s="195" t="s">
        <v>24</v>
      </c>
      <c r="B3" s="195"/>
      <c r="C3" s="195"/>
      <c r="D3" s="195"/>
      <c r="E3" s="195"/>
      <c r="F3" s="195"/>
      <c r="G3" s="195"/>
      <c r="H3" s="66"/>
      <c r="I3" s="66"/>
    </row>
    <row r="4" spans="1:12" x14ac:dyDescent="0.25">
      <c r="A4" s="64"/>
      <c r="B4" s="64"/>
      <c r="C4" s="64"/>
      <c r="D4" s="64"/>
      <c r="E4" s="64"/>
      <c r="F4" s="73"/>
      <c r="G4" s="73"/>
      <c r="H4" s="66"/>
      <c r="I4" s="66"/>
    </row>
    <row r="5" spans="1:12" ht="18" customHeight="1" x14ac:dyDescent="0.25">
      <c r="A5" s="195" t="s">
        <v>12</v>
      </c>
      <c r="B5" s="195"/>
      <c r="C5" s="195"/>
      <c r="D5" s="195"/>
      <c r="E5" s="195"/>
      <c r="F5" s="195"/>
      <c r="G5" s="195"/>
      <c r="H5" s="65"/>
      <c r="I5" s="65"/>
    </row>
    <row r="6" spans="1:12" ht="15.6" customHeight="1" x14ac:dyDescent="0.25">
      <c r="A6" s="215" t="s">
        <v>50</v>
      </c>
      <c r="B6" s="215"/>
      <c r="C6" s="215"/>
      <c r="D6" s="215"/>
      <c r="E6" s="215"/>
      <c r="F6" s="215"/>
      <c r="G6" s="215"/>
      <c r="H6" s="68"/>
      <c r="I6" s="66"/>
    </row>
    <row r="7" spans="1:12" x14ac:dyDescent="0.25">
      <c r="A7" s="221"/>
      <c r="B7" s="221"/>
      <c r="C7" s="221"/>
      <c r="D7" s="221"/>
      <c r="E7" s="221"/>
      <c r="F7" s="221"/>
      <c r="G7" s="221"/>
      <c r="H7" s="221"/>
    </row>
    <row r="8" spans="1:12" x14ac:dyDescent="0.25">
      <c r="A8" s="222" t="s">
        <v>51</v>
      </c>
      <c r="B8" s="223"/>
      <c r="C8" s="223"/>
      <c r="D8" s="223"/>
      <c r="E8" s="223"/>
      <c r="F8" s="223"/>
      <c r="G8" s="223"/>
      <c r="H8" s="43"/>
    </row>
    <row r="9" spans="1:12" ht="25.15" customHeight="1" x14ac:dyDescent="0.25">
      <c r="A9" s="76" t="s">
        <v>52</v>
      </c>
      <c r="B9" s="76" t="s">
        <v>53</v>
      </c>
      <c r="C9" s="76" t="s">
        <v>54</v>
      </c>
      <c r="D9" s="76" t="s">
        <v>55</v>
      </c>
      <c r="E9" s="4" t="s">
        <v>64</v>
      </c>
      <c r="F9" s="74" t="s">
        <v>78</v>
      </c>
      <c r="G9" s="74" t="s">
        <v>79</v>
      </c>
    </row>
    <row r="10" spans="1:12" s="133" customFormat="1" ht="22.15" customHeight="1" x14ac:dyDescent="0.25">
      <c r="A10" s="153">
        <v>6</v>
      </c>
      <c r="B10" s="154"/>
      <c r="C10" s="154"/>
      <c r="D10" s="155" t="s">
        <v>89</v>
      </c>
      <c r="E10" s="156">
        <f>E11+E15+E17+E19+E21</f>
        <v>669862</v>
      </c>
      <c r="F10" s="156">
        <f>F11+F19+F21+F15+F17</f>
        <v>637446.73999999987</v>
      </c>
      <c r="G10" s="156">
        <f>G11+G18+G19+G22+G15</f>
        <v>591486.77</v>
      </c>
      <c r="H10" s="151"/>
      <c r="I10" s="151"/>
      <c r="J10" s="151"/>
      <c r="K10" s="151"/>
      <c r="L10" s="151"/>
    </row>
    <row r="11" spans="1:12" s="108" customFormat="1" ht="47.25" x14ac:dyDescent="0.25">
      <c r="A11" s="157"/>
      <c r="B11" s="158">
        <v>63</v>
      </c>
      <c r="C11" s="157"/>
      <c r="D11" s="159" t="s">
        <v>90</v>
      </c>
      <c r="E11" s="160">
        <f>SUM(E12:E14)</f>
        <v>580074</v>
      </c>
      <c r="F11" s="160">
        <f>F12+F13</f>
        <v>588716.14999999991</v>
      </c>
      <c r="G11" s="160">
        <v>588716.15</v>
      </c>
      <c r="H11" s="107"/>
      <c r="I11" s="107"/>
      <c r="J11" s="107"/>
      <c r="K11" s="107"/>
      <c r="L11" s="107"/>
    </row>
    <row r="12" spans="1:12" s="106" customFormat="1" ht="21" x14ac:dyDescent="0.25">
      <c r="A12" s="161"/>
      <c r="B12" s="162"/>
      <c r="C12" s="163">
        <v>52</v>
      </c>
      <c r="D12" s="164" t="s">
        <v>82</v>
      </c>
      <c r="E12" s="165">
        <v>560090</v>
      </c>
      <c r="F12" s="166">
        <v>568732.06999999995</v>
      </c>
      <c r="G12" s="166">
        <v>568732.06999999995</v>
      </c>
      <c r="H12" s="105"/>
      <c r="I12" s="105"/>
      <c r="J12" s="105"/>
      <c r="K12" s="105"/>
      <c r="L12" s="105"/>
    </row>
    <row r="13" spans="1:12" s="106" customFormat="1" ht="21" x14ac:dyDescent="0.25">
      <c r="A13" s="161"/>
      <c r="B13" s="162"/>
      <c r="C13" s="163">
        <v>57</v>
      </c>
      <c r="D13" s="164" t="s">
        <v>65</v>
      </c>
      <c r="E13" s="165">
        <v>19984</v>
      </c>
      <c r="F13" s="166">
        <v>19984.080000000002</v>
      </c>
      <c r="G13" s="166">
        <v>19984.080000000002</v>
      </c>
      <c r="H13" s="105"/>
      <c r="I13" s="105"/>
      <c r="J13" s="105"/>
      <c r="K13" s="105"/>
      <c r="L13" s="105"/>
    </row>
    <row r="14" spans="1:12" s="106" customFormat="1" ht="21" x14ac:dyDescent="0.25">
      <c r="A14" s="161"/>
      <c r="B14" s="162"/>
      <c r="C14" s="163">
        <v>61</v>
      </c>
      <c r="D14" s="164" t="s">
        <v>49</v>
      </c>
      <c r="E14" s="165"/>
      <c r="F14" s="166">
        <v>0</v>
      </c>
      <c r="G14" s="166">
        <v>0</v>
      </c>
      <c r="H14" s="105"/>
      <c r="I14" s="105" t="s">
        <v>71</v>
      </c>
      <c r="J14" s="105"/>
      <c r="K14" s="105"/>
      <c r="L14" s="105"/>
    </row>
    <row r="15" spans="1:12" s="108" customFormat="1" ht="21" x14ac:dyDescent="0.25">
      <c r="A15" s="167"/>
      <c r="B15" s="168">
        <v>64</v>
      </c>
      <c r="C15" s="169"/>
      <c r="D15" s="170" t="s">
        <v>80</v>
      </c>
      <c r="E15" s="160">
        <v>0</v>
      </c>
      <c r="F15" s="171">
        <f>F16</f>
        <v>0.77</v>
      </c>
      <c r="G15" s="171">
        <f>G16</f>
        <v>0.77</v>
      </c>
      <c r="H15" s="107"/>
      <c r="I15" s="107"/>
      <c r="J15" s="107"/>
      <c r="K15" s="107"/>
      <c r="L15" s="107"/>
    </row>
    <row r="16" spans="1:12" s="113" customFormat="1" ht="21" x14ac:dyDescent="0.25">
      <c r="A16" s="162"/>
      <c r="B16" s="162"/>
      <c r="C16" s="163">
        <v>52</v>
      </c>
      <c r="D16" s="164" t="s">
        <v>81</v>
      </c>
      <c r="E16" s="165">
        <v>0</v>
      </c>
      <c r="F16" s="166">
        <v>0.77</v>
      </c>
      <c r="G16" s="166">
        <v>0.77</v>
      </c>
      <c r="H16" s="152"/>
      <c r="I16" s="152"/>
      <c r="J16" s="152"/>
      <c r="K16" s="152"/>
      <c r="L16" s="152"/>
    </row>
    <row r="17" spans="1:12" s="108" customFormat="1" ht="78.75" x14ac:dyDescent="0.25">
      <c r="A17" s="157"/>
      <c r="B17" s="158">
        <v>65</v>
      </c>
      <c r="C17" s="157"/>
      <c r="D17" s="159" t="s">
        <v>91</v>
      </c>
      <c r="E17" s="160">
        <v>332</v>
      </c>
      <c r="F17" s="160">
        <v>1960.74</v>
      </c>
      <c r="G17" s="160">
        <v>1960.74</v>
      </c>
      <c r="H17" s="107"/>
      <c r="I17" s="107"/>
      <c r="J17" s="107"/>
      <c r="K17" s="107"/>
      <c r="L17" s="107"/>
    </row>
    <row r="18" spans="1:12" s="106" customFormat="1" ht="21" x14ac:dyDescent="0.25">
      <c r="A18" s="161"/>
      <c r="B18" s="161"/>
      <c r="C18" s="163">
        <v>43</v>
      </c>
      <c r="D18" s="164" t="s">
        <v>47</v>
      </c>
      <c r="E18" s="165">
        <f>E17</f>
        <v>332</v>
      </c>
      <c r="F18" s="165">
        <f t="shared" ref="F18:G18" si="0">F17</f>
        <v>1960.74</v>
      </c>
      <c r="G18" s="165">
        <f t="shared" si="0"/>
        <v>1960.74</v>
      </c>
      <c r="H18" s="105"/>
      <c r="I18" s="105"/>
      <c r="J18" s="105"/>
      <c r="K18" s="105"/>
      <c r="L18" s="105"/>
    </row>
    <row r="19" spans="1:12" s="108" customFormat="1" ht="47.25" x14ac:dyDescent="0.25">
      <c r="A19" s="167"/>
      <c r="B19" s="168">
        <v>66</v>
      </c>
      <c r="C19" s="172"/>
      <c r="D19" s="173" t="s">
        <v>59</v>
      </c>
      <c r="E19" s="191">
        <f>E20</f>
        <v>266</v>
      </c>
      <c r="F19" s="174">
        <f>F20</f>
        <v>809.11</v>
      </c>
      <c r="G19" s="174">
        <f>G20</f>
        <v>809.11</v>
      </c>
      <c r="H19" s="107"/>
      <c r="I19" s="107"/>
      <c r="J19" s="107"/>
      <c r="K19" s="107"/>
      <c r="L19" s="107"/>
    </row>
    <row r="20" spans="1:12" s="106" customFormat="1" ht="21" x14ac:dyDescent="0.25">
      <c r="A20" s="161"/>
      <c r="B20" s="161"/>
      <c r="C20" s="163">
        <v>61</v>
      </c>
      <c r="D20" s="164" t="s">
        <v>57</v>
      </c>
      <c r="E20" s="165">
        <v>266</v>
      </c>
      <c r="F20" s="165">
        <v>809.11</v>
      </c>
      <c r="G20" s="165">
        <v>809.11</v>
      </c>
      <c r="H20" s="105"/>
      <c r="I20" s="105"/>
      <c r="J20" s="105"/>
      <c r="K20" s="105"/>
      <c r="L20" s="105"/>
    </row>
    <row r="21" spans="1:12" s="108" customFormat="1" ht="47.25" x14ac:dyDescent="0.25">
      <c r="A21" s="157"/>
      <c r="B21" s="158">
        <v>67</v>
      </c>
      <c r="C21" s="157"/>
      <c r="D21" s="173" t="s">
        <v>60</v>
      </c>
      <c r="E21" s="175">
        <v>89190</v>
      </c>
      <c r="F21" s="175">
        <f>F22</f>
        <v>45959.97</v>
      </c>
      <c r="G21" s="160">
        <v>0</v>
      </c>
      <c r="H21" s="107"/>
      <c r="I21" s="107"/>
      <c r="J21" s="107"/>
      <c r="K21" s="107"/>
      <c r="L21" s="107"/>
    </row>
    <row r="22" spans="1:12" s="106" customFormat="1" ht="21" x14ac:dyDescent="0.25">
      <c r="A22" s="161"/>
      <c r="B22" s="161"/>
      <c r="C22" s="163">
        <v>11</v>
      </c>
      <c r="D22" s="164" t="s">
        <v>61</v>
      </c>
      <c r="E22" s="165">
        <f>E21</f>
        <v>89190</v>
      </c>
      <c r="F22" s="165">
        <v>45959.97</v>
      </c>
      <c r="G22" s="165">
        <f t="shared" ref="G22" si="1">G21</f>
        <v>0</v>
      </c>
      <c r="H22" s="105"/>
      <c r="I22" s="105"/>
      <c r="J22" s="105"/>
      <c r="K22" s="105"/>
      <c r="L22" s="105"/>
    </row>
    <row r="23" spans="1:12" ht="21" x14ac:dyDescent="0.25">
      <c r="A23" s="224" t="s">
        <v>92</v>
      </c>
      <c r="B23" s="225"/>
      <c r="C23" s="225"/>
      <c r="D23" s="226"/>
      <c r="E23" s="176">
        <f>E10</f>
        <v>669862</v>
      </c>
      <c r="F23" s="176">
        <f>F10</f>
        <v>637446.73999999987</v>
      </c>
      <c r="G23" s="176">
        <f>G10</f>
        <v>591486.77</v>
      </c>
      <c r="H23" s="57"/>
      <c r="I23" s="57"/>
      <c r="J23" s="57"/>
      <c r="K23" s="57"/>
      <c r="L23" s="57"/>
    </row>
    <row r="24" spans="1:12" x14ac:dyDescent="0.25">
      <c r="A24" s="219" t="s">
        <v>56</v>
      </c>
      <c r="B24" s="220"/>
      <c r="C24" s="220"/>
      <c r="D24" s="220"/>
      <c r="E24" s="220"/>
      <c r="F24" s="220"/>
      <c r="G24" s="220"/>
      <c r="H24" s="43"/>
    </row>
    <row r="25" spans="1:12" ht="31.5" x14ac:dyDescent="0.25">
      <c r="A25" s="44" t="s">
        <v>52</v>
      </c>
      <c r="B25" s="44" t="s">
        <v>53</v>
      </c>
      <c r="C25" s="45" t="s">
        <v>54</v>
      </c>
      <c r="D25" s="44" t="s">
        <v>55</v>
      </c>
      <c r="E25" s="4" t="s">
        <v>64</v>
      </c>
      <c r="F25" s="74" t="s">
        <v>78</v>
      </c>
      <c r="G25" s="74" t="s">
        <v>76</v>
      </c>
    </row>
    <row r="26" spans="1:12" s="133" customFormat="1" x14ac:dyDescent="0.25">
      <c r="A26" s="130">
        <v>3</v>
      </c>
      <c r="B26" s="131"/>
      <c r="C26" s="131"/>
      <c r="D26" s="127" t="s">
        <v>16</v>
      </c>
      <c r="E26" s="132">
        <f>E27+E29+E34+E38+E36</f>
        <v>625135</v>
      </c>
      <c r="F26" s="132">
        <f>F27+F29+F34+F36+F38+F40</f>
        <v>587067.68999999994</v>
      </c>
      <c r="G26" s="132">
        <f>G27+G29+G34+G36+G38+G40</f>
        <v>518474.16000000003</v>
      </c>
    </row>
    <row r="27" spans="1:12" s="116" customFormat="1" x14ac:dyDescent="0.25">
      <c r="A27" s="114"/>
      <c r="B27" s="134">
        <v>31</v>
      </c>
      <c r="C27" s="135"/>
      <c r="D27" s="136" t="s">
        <v>17</v>
      </c>
      <c r="E27" s="145">
        <f>E28</f>
        <v>477537</v>
      </c>
      <c r="F27" s="146">
        <f t="shared" ref="F27:G27" si="2">F28</f>
        <v>491140.95</v>
      </c>
      <c r="G27" s="146">
        <f t="shared" si="2"/>
        <v>491140.95</v>
      </c>
    </row>
    <row r="28" spans="1:12" s="116" customFormat="1" x14ac:dyDescent="0.25">
      <c r="A28" s="114"/>
      <c r="B28" s="114"/>
      <c r="C28" s="117">
        <v>52</v>
      </c>
      <c r="D28" s="111" t="s">
        <v>43</v>
      </c>
      <c r="E28" s="118">
        <v>477537</v>
      </c>
      <c r="F28" s="119">
        <v>491140.95</v>
      </c>
      <c r="G28" s="119">
        <v>491140.95</v>
      </c>
    </row>
    <row r="29" spans="1:12" s="116" customFormat="1" x14ac:dyDescent="0.25">
      <c r="A29" s="114"/>
      <c r="B29" s="134">
        <v>32</v>
      </c>
      <c r="C29" s="135"/>
      <c r="D29" s="136" t="s">
        <v>27</v>
      </c>
      <c r="E29" s="145">
        <f>SUM(E30:E33)</f>
        <v>115483</v>
      </c>
      <c r="F29" s="146">
        <f>SUM(F30:F33)</f>
        <v>85054.430000000008</v>
      </c>
      <c r="G29" s="146">
        <f>SUM(G30:G33)</f>
        <v>16840.41</v>
      </c>
    </row>
    <row r="30" spans="1:12" s="116" customFormat="1" x14ac:dyDescent="0.25">
      <c r="A30" s="114"/>
      <c r="B30" s="114"/>
      <c r="C30" s="117">
        <v>11</v>
      </c>
      <c r="D30" s="120" t="s">
        <v>61</v>
      </c>
      <c r="E30" s="121">
        <v>86549</v>
      </c>
      <c r="F30" s="122">
        <v>68214.02</v>
      </c>
      <c r="G30" s="122">
        <v>0</v>
      </c>
    </row>
    <row r="31" spans="1:12" s="116" customFormat="1" x14ac:dyDescent="0.25">
      <c r="A31" s="114"/>
      <c r="B31" s="114"/>
      <c r="C31" s="117">
        <v>43</v>
      </c>
      <c r="D31" s="120" t="s">
        <v>47</v>
      </c>
      <c r="E31" s="112">
        <v>332</v>
      </c>
      <c r="F31" s="122">
        <v>1960.74</v>
      </c>
      <c r="G31" s="122">
        <v>1960.74</v>
      </c>
    </row>
    <row r="32" spans="1:12" s="116" customFormat="1" x14ac:dyDescent="0.25">
      <c r="A32" s="114"/>
      <c r="B32" s="114"/>
      <c r="C32" s="117">
        <v>52</v>
      </c>
      <c r="D32" s="120" t="s">
        <v>43</v>
      </c>
      <c r="E32" s="121">
        <v>28336</v>
      </c>
      <c r="F32" s="122">
        <v>14070.56</v>
      </c>
      <c r="G32" s="122">
        <v>14070.56</v>
      </c>
    </row>
    <row r="33" spans="1:9" s="116" customFormat="1" x14ac:dyDescent="0.25">
      <c r="A33" s="114"/>
      <c r="B33" s="114"/>
      <c r="C33" s="117">
        <v>61</v>
      </c>
      <c r="D33" s="120" t="s">
        <v>57</v>
      </c>
      <c r="E33" s="121">
        <v>266</v>
      </c>
      <c r="F33" s="122">
        <v>809.11</v>
      </c>
      <c r="G33" s="122">
        <v>809.11</v>
      </c>
    </row>
    <row r="34" spans="1:9" s="116" customFormat="1" x14ac:dyDescent="0.25">
      <c r="A34" s="114"/>
      <c r="B34" s="134">
        <v>34</v>
      </c>
      <c r="C34" s="135"/>
      <c r="D34" s="136" t="s">
        <v>58</v>
      </c>
      <c r="E34" s="145">
        <f>E35</f>
        <v>385</v>
      </c>
      <c r="F34" s="146">
        <f>SUM(F35:F35)</f>
        <v>379.51</v>
      </c>
      <c r="G34" s="146">
        <f>SUM(G35:G35)</f>
        <v>0</v>
      </c>
    </row>
    <row r="35" spans="1:9" s="116" customFormat="1" x14ac:dyDescent="0.25">
      <c r="A35" s="114"/>
      <c r="B35" s="114"/>
      <c r="C35" s="117">
        <v>11</v>
      </c>
      <c r="D35" s="111" t="s">
        <v>61</v>
      </c>
      <c r="E35" s="121">
        <v>385</v>
      </c>
      <c r="F35" s="122">
        <v>379.51</v>
      </c>
      <c r="G35" s="122">
        <v>0</v>
      </c>
    </row>
    <row r="36" spans="1:9" s="124" customFormat="1" ht="31.5" x14ac:dyDescent="0.25">
      <c r="A36" s="123"/>
      <c r="B36" s="142">
        <v>36</v>
      </c>
      <c r="C36" s="139"/>
      <c r="D36" s="109" t="s">
        <v>83</v>
      </c>
      <c r="E36" s="140">
        <f>E37</f>
        <v>19984</v>
      </c>
      <c r="F36" s="141">
        <f>F37</f>
        <v>0</v>
      </c>
      <c r="G36" s="141">
        <f>G37</f>
        <v>0</v>
      </c>
    </row>
    <row r="37" spans="1:9" s="116" customFormat="1" x14ac:dyDescent="0.25">
      <c r="A37" s="114"/>
      <c r="B37" s="114"/>
      <c r="C37" s="147">
        <v>57</v>
      </c>
      <c r="D37" s="150" t="s">
        <v>65</v>
      </c>
      <c r="E37" s="148">
        <v>19984</v>
      </c>
      <c r="F37" s="122">
        <v>0</v>
      </c>
      <c r="G37" s="122">
        <v>0</v>
      </c>
    </row>
    <row r="38" spans="1:9" s="116" customFormat="1" ht="47.25" x14ac:dyDescent="0.25">
      <c r="A38" s="123"/>
      <c r="B38" s="142">
        <v>37</v>
      </c>
      <c r="C38" s="139"/>
      <c r="D38" s="149" t="s">
        <v>74</v>
      </c>
      <c r="E38" s="140">
        <f>E39</f>
        <v>11746</v>
      </c>
      <c r="F38" s="144">
        <f t="shared" ref="F38:G38" si="3">F39</f>
        <v>10205.959999999999</v>
      </c>
      <c r="G38" s="144">
        <f t="shared" si="3"/>
        <v>10205.959999999999</v>
      </c>
      <c r="I38" s="116" t="s">
        <v>71</v>
      </c>
    </row>
    <row r="39" spans="1:9" s="116" customFormat="1" x14ac:dyDescent="0.25">
      <c r="A39" s="114"/>
      <c r="B39" s="114"/>
      <c r="C39" s="117">
        <v>52</v>
      </c>
      <c r="D39" s="111" t="s">
        <v>43</v>
      </c>
      <c r="E39" s="121">
        <v>11746</v>
      </c>
      <c r="F39" s="121">
        <v>10205.959999999999</v>
      </c>
      <c r="G39" s="121">
        <v>10205.959999999999</v>
      </c>
    </row>
    <row r="40" spans="1:9" s="116" customFormat="1" x14ac:dyDescent="0.25">
      <c r="A40" s="114"/>
      <c r="B40" s="142">
        <v>38</v>
      </c>
      <c r="C40" s="143"/>
      <c r="D40" s="110" t="s">
        <v>84</v>
      </c>
      <c r="E40" s="140">
        <f>E41</f>
        <v>0</v>
      </c>
      <c r="F40" s="140">
        <f t="shared" ref="F40:G40" si="4">F41</f>
        <v>286.83999999999997</v>
      </c>
      <c r="G40" s="140">
        <f t="shared" si="4"/>
        <v>286.83999999999997</v>
      </c>
    </row>
    <row r="41" spans="1:9" s="116" customFormat="1" x14ac:dyDescent="0.25">
      <c r="A41" s="114"/>
      <c r="B41" s="114"/>
      <c r="C41" s="117">
        <v>52</v>
      </c>
      <c r="D41" s="111" t="s">
        <v>43</v>
      </c>
      <c r="E41" s="121">
        <v>0</v>
      </c>
      <c r="F41" s="121">
        <v>286.83999999999997</v>
      </c>
      <c r="G41" s="121">
        <v>286.83999999999997</v>
      </c>
    </row>
    <row r="42" spans="1:9" s="116" customFormat="1" ht="31.5" x14ac:dyDescent="0.25">
      <c r="A42" s="125">
        <v>4</v>
      </c>
      <c r="B42" s="126"/>
      <c r="C42" s="126"/>
      <c r="D42" s="127" t="s">
        <v>18</v>
      </c>
      <c r="E42" s="128">
        <f>E43+E48</f>
        <v>44727</v>
      </c>
      <c r="F42" s="129">
        <f>F43+F48</f>
        <v>27512.82</v>
      </c>
      <c r="G42" s="129">
        <f>G43+G48</f>
        <v>25055.620000000003</v>
      </c>
    </row>
    <row r="43" spans="1:9" s="116" customFormat="1" ht="31.5" x14ac:dyDescent="0.25">
      <c r="A43" s="114"/>
      <c r="B43" s="134">
        <v>42</v>
      </c>
      <c r="C43" s="135"/>
      <c r="D43" s="136" t="s">
        <v>85</v>
      </c>
      <c r="E43" s="137">
        <f>SUM(E44:E47)</f>
        <v>11546</v>
      </c>
      <c r="F43" s="137">
        <f>SUM(F44:F47)</f>
        <v>27512.82</v>
      </c>
      <c r="G43" s="137">
        <f>SUM(G44:G47)</f>
        <v>25055.620000000003</v>
      </c>
    </row>
    <row r="44" spans="1:9" s="116" customFormat="1" x14ac:dyDescent="0.25">
      <c r="A44" s="114"/>
      <c r="B44" s="114"/>
      <c r="C44" s="117">
        <v>11</v>
      </c>
      <c r="D44" s="120" t="s">
        <v>61</v>
      </c>
      <c r="E44" s="121">
        <v>2256</v>
      </c>
      <c r="F44" s="122">
        <v>2457.1999999999998</v>
      </c>
      <c r="G44" s="122">
        <v>0</v>
      </c>
    </row>
    <row r="45" spans="1:9" s="116" customFormat="1" x14ac:dyDescent="0.25">
      <c r="A45" s="114"/>
      <c r="B45" s="114"/>
      <c r="C45" s="117">
        <v>31</v>
      </c>
      <c r="D45" s="120" t="s">
        <v>67</v>
      </c>
      <c r="E45" s="121">
        <v>0</v>
      </c>
      <c r="F45" s="122">
        <v>0</v>
      </c>
      <c r="G45" s="122">
        <v>0</v>
      </c>
    </row>
    <row r="46" spans="1:9" s="116" customFormat="1" x14ac:dyDescent="0.25">
      <c r="A46" s="114"/>
      <c r="B46" s="114"/>
      <c r="C46" s="117">
        <v>52</v>
      </c>
      <c r="D46" s="111" t="s">
        <v>43</v>
      </c>
      <c r="E46" s="121">
        <v>9290</v>
      </c>
      <c r="F46" s="122">
        <v>5071.54</v>
      </c>
      <c r="G46" s="122">
        <v>5071.54</v>
      </c>
    </row>
    <row r="47" spans="1:9" s="116" customFormat="1" x14ac:dyDescent="0.25">
      <c r="A47" s="114"/>
      <c r="B47" s="114"/>
      <c r="C47" s="117">
        <v>57</v>
      </c>
      <c r="D47" s="111" t="s">
        <v>65</v>
      </c>
      <c r="E47" s="121">
        <v>0</v>
      </c>
      <c r="F47" s="122">
        <v>19984.080000000002</v>
      </c>
      <c r="G47" s="122">
        <v>19984.080000000002</v>
      </c>
    </row>
    <row r="48" spans="1:9" s="116" customFormat="1" ht="31.5" x14ac:dyDescent="0.25">
      <c r="A48" s="123"/>
      <c r="B48" s="138">
        <v>45</v>
      </c>
      <c r="C48" s="139"/>
      <c r="D48" s="110" t="s">
        <v>86</v>
      </c>
      <c r="E48" s="140">
        <f>E49</f>
        <v>33181</v>
      </c>
      <c r="F48" s="141">
        <f>F49</f>
        <v>0</v>
      </c>
      <c r="G48" s="141">
        <f>G49</f>
        <v>0</v>
      </c>
    </row>
    <row r="49" spans="1:8" s="116" customFormat="1" x14ac:dyDescent="0.25">
      <c r="A49" s="114"/>
      <c r="B49" s="114"/>
      <c r="C49" s="117">
        <v>52</v>
      </c>
      <c r="D49" s="111" t="s">
        <v>43</v>
      </c>
      <c r="E49" s="121">
        <v>33181</v>
      </c>
      <c r="F49" s="122">
        <v>0</v>
      </c>
      <c r="G49" s="122">
        <v>0</v>
      </c>
    </row>
    <row r="50" spans="1:8" s="116" customFormat="1" x14ac:dyDescent="0.25">
      <c r="A50" s="216" t="s">
        <v>62</v>
      </c>
      <c r="B50" s="217"/>
      <c r="C50" s="217"/>
      <c r="D50" s="218"/>
      <c r="E50" s="115">
        <f>E26</f>
        <v>625135</v>
      </c>
      <c r="F50" s="115">
        <f>F26</f>
        <v>587067.68999999994</v>
      </c>
      <c r="G50" s="115">
        <f>G26</f>
        <v>518474.16000000003</v>
      </c>
    </row>
    <row r="51" spans="1:8" x14ac:dyDescent="0.25">
      <c r="H51" s="43"/>
    </row>
    <row r="90" ht="15.6" customHeight="1" x14ac:dyDescent="0.25"/>
    <row r="99" ht="15.6" customHeight="1" x14ac:dyDescent="0.25"/>
  </sheetData>
  <mergeCells count="9">
    <mergeCell ref="A1:G1"/>
    <mergeCell ref="A3:G3"/>
    <mergeCell ref="A5:G5"/>
    <mergeCell ref="A6:G6"/>
    <mergeCell ref="A50:D50"/>
    <mergeCell ref="A24:G24"/>
    <mergeCell ref="A7:H7"/>
    <mergeCell ref="A8:G8"/>
    <mergeCell ref="A23:D23"/>
  </mergeCells>
  <pageMargins left="0.7" right="0.7" top="0.75" bottom="0.75" header="0.3" footer="0.3"/>
  <pageSetup paperSize="9" scale="5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L5" sqref="L5"/>
    </sheetView>
  </sheetViews>
  <sheetFormatPr defaultColWidth="8.85546875" defaultRowHeight="15" x14ac:dyDescent="0.25"/>
  <cols>
    <col min="1" max="1" width="8.85546875" style="58"/>
    <col min="2" max="2" width="7.42578125" style="58" bestFit="1" customWidth="1"/>
    <col min="3" max="3" width="10.28515625" style="58" customWidth="1"/>
    <col min="4" max="4" width="0.42578125" style="58" customWidth="1"/>
    <col min="5" max="5" width="31" style="58" customWidth="1"/>
    <col min="6" max="6" width="12.42578125" style="58" bestFit="1" customWidth="1"/>
    <col min="7" max="7" width="12.140625" style="58" customWidth="1"/>
    <col min="8" max="8" width="11.7109375" style="58" bestFit="1" customWidth="1"/>
    <col min="9" max="16384" width="8.85546875" style="58"/>
  </cols>
  <sheetData>
    <row r="1" spans="1:12" ht="42" customHeight="1" x14ac:dyDescent="0.25">
      <c r="A1" s="195" t="s">
        <v>96</v>
      </c>
      <c r="B1" s="195"/>
      <c r="C1" s="195"/>
      <c r="D1" s="195"/>
      <c r="E1" s="195"/>
      <c r="F1" s="195"/>
      <c r="G1" s="195"/>
      <c r="H1" s="195"/>
    </row>
    <row r="2" spans="1:12" ht="18" x14ac:dyDescent="0.25">
      <c r="B2" s="59"/>
      <c r="C2" s="59"/>
      <c r="D2" s="59"/>
      <c r="E2" s="59"/>
      <c r="F2" s="59"/>
      <c r="G2" s="60"/>
      <c r="H2" s="60"/>
    </row>
    <row r="3" spans="1:12" ht="18" customHeight="1" x14ac:dyDescent="0.25">
      <c r="B3" s="247" t="s">
        <v>23</v>
      </c>
      <c r="C3" s="248"/>
      <c r="D3" s="248"/>
      <c r="E3" s="248"/>
      <c r="F3" s="248"/>
      <c r="G3" s="248"/>
      <c r="H3" s="248"/>
    </row>
    <row r="4" spans="1:12" ht="18" x14ac:dyDescent="0.25">
      <c r="B4" s="59"/>
      <c r="C4" s="59"/>
      <c r="D4" s="59"/>
      <c r="E4" s="59"/>
      <c r="F4" s="59"/>
      <c r="G4" s="60"/>
      <c r="H4" s="60"/>
    </row>
    <row r="5" spans="1:12" ht="38.25" x14ac:dyDescent="0.25">
      <c r="B5" s="249" t="s">
        <v>25</v>
      </c>
      <c r="C5" s="250"/>
      <c r="D5" s="251"/>
      <c r="E5" s="61" t="s">
        <v>26</v>
      </c>
      <c r="F5" s="4" t="s">
        <v>64</v>
      </c>
      <c r="G5" s="4" t="s">
        <v>87</v>
      </c>
      <c r="H5" s="4" t="s">
        <v>88</v>
      </c>
    </row>
    <row r="6" spans="1:12" ht="25.5" x14ac:dyDescent="0.25">
      <c r="B6" s="238" t="s">
        <v>39</v>
      </c>
      <c r="C6" s="239"/>
      <c r="D6" s="240"/>
      <c r="E6" s="62" t="s">
        <v>37</v>
      </c>
      <c r="F6" s="82">
        <f>F8+F15+F24+F27+F31</f>
        <v>669862</v>
      </c>
      <c r="G6" s="82">
        <f>G8+G15+G24+G27+G31</f>
        <v>614580.51</v>
      </c>
      <c r="H6" s="82">
        <f>H8+H15+H24+H27+H31</f>
        <v>543529.78</v>
      </c>
    </row>
    <row r="7" spans="1:12" x14ac:dyDescent="0.25">
      <c r="B7" s="238" t="s">
        <v>40</v>
      </c>
      <c r="C7" s="239"/>
      <c r="D7" s="240"/>
      <c r="E7" s="62" t="s">
        <v>38</v>
      </c>
      <c r="F7" s="81"/>
      <c r="G7" s="81"/>
      <c r="H7" s="81"/>
    </row>
    <row r="8" spans="1:12" x14ac:dyDescent="0.25">
      <c r="B8" s="235">
        <v>11</v>
      </c>
      <c r="C8" s="236"/>
      <c r="D8" s="237"/>
      <c r="E8" s="187" t="s">
        <v>61</v>
      </c>
      <c r="F8" s="188">
        <f>F9+F13</f>
        <v>89190</v>
      </c>
      <c r="G8" s="188">
        <f>G9+G13</f>
        <v>71050.73</v>
      </c>
      <c r="H8" s="188">
        <f t="shared" ref="H8" si="0">H9+H13</f>
        <v>0</v>
      </c>
      <c r="I8" s="101"/>
    </row>
    <row r="9" spans="1:12" x14ac:dyDescent="0.25">
      <c r="B9" s="213">
        <v>3</v>
      </c>
      <c r="C9" s="227"/>
      <c r="D9" s="228"/>
      <c r="E9" s="185" t="s">
        <v>16</v>
      </c>
      <c r="F9" s="181">
        <f>F11+F12</f>
        <v>86934</v>
      </c>
      <c r="G9" s="181">
        <f>G11+G12</f>
        <v>68593.53</v>
      </c>
      <c r="H9" s="181">
        <f>H11+H12</f>
        <v>0</v>
      </c>
      <c r="L9" s="58" t="s">
        <v>71</v>
      </c>
    </row>
    <row r="10" spans="1:12" x14ac:dyDescent="0.25">
      <c r="B10" s="244">
        <v>31</v>
      </c>
      <c r="C10" s="245"/>
      <c r="D10" s="246"/>
      <c r="E10" s="72" t="s">
        <v>17</v>
      </c>
      <c r="F10" s="81">
        <v>0</v>
      </c>
      <c r="G10" s="81">
        <v>0</v>
      </c>
      <c r="H10" s="80">
        <v>0</v>
      </c>
    </row>
    <row r="11" spans="1:12" x14ac:dyDescent="0.25">
      <c r="B11" s="244">
        <v>32</v>
      </c>
      <c r="C11" s="245"/>
      <c r="D11" s="246"/>
      <c r="E11" s="72" t="s">
        <v>27</v>
      </c>
      <c r="F11" s="81">
        <v>86549</v>
      </c>
      <c r="G11" s="81">
        <v>68214.02</v>
      </c>
      <c r="H11" s="80">
        <v>0</v>
      </c>
    </row>
    <row r="12" spans="1:12" x14ac:dyDescent="0.25">
      <c r="B12" s="244">
        <v>34</v>
      </c>
      <c r="C12" s="245"/>
      <c r="D12" s="246"/>
      <c r="E12" s="72" t="s">
        <v>58</v>
      </c>
      <c r="F12" s="81">
        <v>385</v>
      </c>
      <c r="G12" s="81">
        <v>379.51</v>
      </c>
      <c r="H12" s="80">
        <v>0</v>
      </c>
    </row>
    <row r="13" spans="1:12" ht="25.5" x14ac:dyDescent="0.25">
      <c r="B13" s="213">
        <v>4</v>
      </c>
      <c r="C13" s="227"/>
      <c r="D13" s="228"/>
      <c r="E13" s="185" t="s">
        <v>18</v>
      </c>
      <c r="F13" s="186">
        <f>F14</f>
        <v>2256</v>
      </c>
      <c r="G13" s="186">
        <f t="shared" ref="G13:H13" si="1">G14</f>
        <v>2457.1999999999998</v>
      </c>
      <c r="H13" s="186">
        <f t="shared" si="1"/>
        <v>0</v>
      </c>
    </row>
    <row r="14" spans="1:12" ht="25.5" x14ac:dyDescent="0.25">
      <c r="B14" s="229">
        <v>42</v>
      </c>
      <c r="C14" s="230"/>
      <c r="D14" s="231"/>
      <c r="E14" s="91" t="s">
        <v>33</v>
      </c>
      <c r="F14" s="80">
        <v>2256</v>
      </c>
      <c r="G14" s="80">
        <v>2457.1999999999998</v>
      </c>
      <c r="H14" s="80">
        <v>0</v>
      </c>
    </row>
    <row r="15" spans="1:12" x14ac:dyDescent="0.25">
      <c r="B15" s="235">
        <v>52</v>
      </c>
      <c r="C15" s="236"/>
      <c r="D15" s="237"/>
      <c r="E15" s="187" t="s">
        <v>43</v>
      </c>
      <c r="F15" s="188">
        <f>F16+F21</f>
        <v>560090</v>
      </c>
      <c r="G15" s="188">
        <f>G16+G21</f>
        <v>520775.85000000003</v>
      </c>
      <c r="H15" s="188">
        <f>H16+H21</f>
        <v>520775.85000000003</v>
      </c>
    </row>
    <row r="16" spans="1:12" x14ac:dyDescent="0.25">
      <c r="B16" s="213">
        <v>3</v>
      </c>
      <c r="C16" s="227"/>
      <c r="D16" s="228"/>
      <c r="E16" s="179" t="s">
        <v>16</v>
      </c>
      <c r="F16" s="183">
        <f>F17+F18+F19</f>
        <v>517619</v>
      </c>
      <c r="G16" s="183">
        <f>G17+G18+G19+G20</f>
        <v>515704.31000000006</v>
      </c>
      <c r="H16" s="183">
        <f>H17+H18+H19+H20</f>
        <v>515704.31000000006</v>
      </c>
    </row>
    <row r="17" spans="2:8" x14ac:dyDescent="0.25">
      <c r="B17" s="89">
        <v>31</v>
      </c>
      <c r="C17" s="87"/>
      <c r="D17" s="88"/>
      <c r="E17" s="90" t="s">
        <v>17</v>
      </c>
      <c r="F17" s="80">
        <v>477537</v>
      </c>
      <c r="G17" s="80">
        <v>491140.95</v>
      </c>
      <c r="H17" s="80">
        <v>491140.95</v>
      </c>
    </row>
    <row r="18" spans="2:8" x14ac:dyDescent="0.25">
      <c r="B18" s="244">
        <v>32</v>
      </c>
      <c r="C18" s="245"/>
      <c r="D18" s="246"/>
      <c r="E18" s="104" t="s">
        <v>27</v>
      </c>
      <c r="F18" s="81">
        <v>28336</v>
      </c>
      <c r="G18" s="81">
        <v>14070.56</v>
      </c>
      <c r="H18" s="80">
        <v>14070.56</v>
      </c>
    </row>
    <row r="19" spans="2:8" ht="38.25" x14ac:dyDescent="0.25">
      <c r="B19" s="102">
        <v>37</v>
      </c>
      <c r="C19" s="103"/>
      <c r="D19" s="104"/>
      <c r="E19" s="104" t="s">
        <v>74</v>
      </c>
      <c r="F19" s="81">
        <v>11746</v>
      </c>
      <c r="G19" s="81">
        <v>10205.959999999999</v>
      </c>
      <c r="H19" s="80">
        <v>10205.959999999999</v>
      </c>
    </row>
    <row r="20" spans="2:8" x14ac:dyDescent="0.25">
      <c r="B20" s="102">
        <v>38</v>
      </c>
      <c r="C20" s="103"/>
      <c r="D20" s="104"/>
      <c r="E20" s="104" t="s">
        <v>84</v>
      </c>
      <c r="F20" s="81">
        <v>0</v>
      </c>
      <c r="G20" s="81">
        <v>286.83999999999997</v>
      </c>
      <c r="H20" s="80">
        <v>286.83999999999997</v>
      </c>
    </row>
    <row r="21" spans="2:8" ht="25.5" x14ac:dyDescent="0.25">
      <c r="B21" s="252">
        <v>4</v>
      </c>
      <c r="C21" s="253"/>
      <c r="D21" s="254"/>
      <c r="E21" s="180" t="s">
        <v>18</v>
      </c>
      <c r="F21" s="184">
        <f>F22+F23</f>
        <v>42471</v>
      </c>
      <c r="G21" s="184">
        <f>G22</f>
        <v>5071.54</v>
      </c>
      <c r="H21" s="183">
        <f>H22</f>
        <v>5071.54</v>
      </c>
    </row>
    <row r="22" spans="2:8" ht="25.5" x14ac:dyDescent="0.25">
      <c r="B22" s="229">
        <v>42</v>
      </c>
      <c r="C22" s="230"/>
      <c r="D22" s="231"/>
      <c r="E22" s="63" t="s">
        <v>33</v>
      </c>
      <c r="F22" s="81">
        <v>9290</v>
      </c>
      <c r="G22" s="81">
        <v>5071.54</v>
      </c>
      <c r="H22" s="80">
        <v>5071.54</v>
      </c>
    </row>
    <row r="23" spans="2:8" ht="25.5" x14ac:dyDescent="0.25">
      <c r="B23" s="229">
        <v>45</v>
      </c>
      <c r="C23" s="230"/>
      <c r="D23" s="231"/>
      <c r="E23" s="63" t="s">
        <v>93</v>
      </c>
      <c r="F23" s="81">
        <v>33181</v>
      </c>
      <c r="G23" s="81">
        <v>0</v>
      </c>
      <c r="H23" s="80">
        <v>0</v>
      </c>
    </row>
    <row r="24" spans="2:8" x14ac:dyDescent="0.25">
      <c r="B24" s="255">
        <v>61</v>
      </c>
      <c r="C24" s="256"/>
      <c r="D24" s="257"/>
      <c r="E24" s="189" t="s">
        <v>57</v>
      </c>
      <c r="F24" s="190">
        <v>266</v>
      </c>
      <c r="G24" s="190">
        <f>G25</f>
        <v>809.11</v>
      </c>
      <c r="H24" s="188">
        <f>H25</f>
        <v>809.11</v>
      </c>
    </row>
    <row r="25" spans="2:8" x14ac:dyDescent="0.25">
      <c r="B25" s="84">
        <v>32</v>
      </c>
      <c r="C25" s="85"/>
      <c r="D25" s="86"/>
      <c r="E25" s="83" t="s">
        <v>27</v>
      </c>
      <c r="F25" s="81">
        <v>266</v>
      </c>
      <c r="G25" s="81">
        <v>809.11</v>
      </c>
      <c r="H25" s="80">
        <v>809.11</v>
      </c>
    </row>
    <row r="26" spans="2:8" x14ac:dyDescent="0.25">
      <c r="B26" s="238" t="s">
        <v>41</v>
      </c>
      <c r="C26" s="239"/>
      <c r="D26" s="240"/>
      <c r="E26" s="62" t="s">
        <v>42</v>
      </c>
      <c r="F26" s="81"/>
      <c r="G26" s="81"/>
      <c r="H26" s="80"/>
    </row>
    <row r="27" spans="2:8" ht="15" customHeight="1" x14ac:dyDescent="0.25">
      <c r="B27" s="235">
        <v>43</v>
      </c>
      <c r="C27" s="236"/>
      <c r="D27" s="237"/>
      <c r="E27" s="187" t="s">
        <v>47</v>
      </c>
      <c r="F27" s="190">
        <f>F29</f>
        <v>332</v>
      </c>
      <c r="G27" s="190">
        <f t="shared" ref="G27:H27" si="2">G29</f>
        <v>1960.74</v>
      </c>
      <c r="H27" s="190">
        <f t="shared" si="2"/>
        <v>1960.74</v>
      </c>
    </row>
    <row r="28" spans="2:8" x14ac:dyDescent="0.25">
      <c r="B28" s="244">
        <v>3</v>
      </c>
      <c r="C28" s="245"/>
      <c r="D28" s="246"/>
      <c r="E28" s="63" t="s">
        <v>16</v>
      </c>
      <c r="F28" s="81">
        <f>F29</f>
        <v>332</v>
      </c>
      <c r="G28" s="81">
        <f>G29</f>
        <v>1960.74</v>
      </c>
      <c r="H28" s="81">
        <f>H29</f>
        <v>1960.74</v>
      </c>
    </row>
    <row r="29" spans="2:8" x14ac:dyDescent="0.25">
      <c r="B29" s="229">
        <v>32</v>
      </c>
      <c r="C29" s="230"/>
      <c r="D29" s="231"/>
      <c r="E29" s="63" t="s">
        <v>27</v>
      </c>
      <c r="F29" s="81">
        <v>332</v>
      </c>
      <c r="G29" s="81">
        <v>1960.74</v>
      </c>
      <c r="H29" s="81">
        <v>1960.74</v>
      </c>
    </row>
    <row r="30" spans="2:8" ht="29.45" customHeight="1" x14ac:dyDescent="0.25">
      <c r="B30" s="238" t="s">
        <v>41</v>
      </c>
      <c r="C30" s="239"/>
      <c r="D30" s="240"/>
      <c r="E30" s="62" t="s">
        <v>66</v>
      </c>
      <c r="F30" s="81"/>
      <c r="G30" s="81"/>
      <c r="H30" s="80"/>
    </row>
    <row r="31" spans="2:8" x14ac:dyDescent="0.25">
      <c r="B31" s="235">
        <v>57</v>
      </c>
      <c r="C31" s="236"/>
      <c r="D31" s="237"/>
      <c r="E31" s="187" t="s">
        <v>65</v>
      </c>
      <c r="F31" s="190">
        <f>F32+F34</f>
        <v>19984</v>
      </c>
      <c r="G31" s="190">
        <f t="shared" ref="G31:H31" si="3">G32+G34</f>
        <v>19984.080000000002</v>
      </c>
      <c r="H31" s="190">
        <f t="shared" si="3"/>
        <v>19984.080000000002</v>
      </c>
    </row>
    <row r="32" spans="2:8" x14ac:dyDescent="0.25">
      <c r="B32" s="241">
        <v>3</v>
      </c>
      <c r="C32" s="242"/>
      <c r="D32" s="243"/>
      <c r="E32" s="177" t="s">
        <v>16</v>
      </c>
      <c r="F32" s="182">
        <f>F33</f>
        <v>19984</v>
      </c>
      <c r="G32" s="182">
        <v>0</v>
      </c>
      <c r="H32" s="182">
        <v>0</v>
      </c>
    </row>
    <row r="33" spans="2:8" ht="25.5" x14ac:dyDescent="0.25">
      <c r="B33" s="229">
        <v>36</v>
      </c>
      <c r="C33" s="230"/>
      <c r="D33" s="231"/>
      <c r="E33" s="104" t="s">
        <v>94</v>
      </c>
      <c r="F33" s="81">
        <v>19984</v>
      </c>
      <c r="G33" s="81">
        <v>0</v>
      </c>
      <c r="H33" s="80">
        <v>0</v>
      </c>
    </row>
    <row r="34" spans="2:8" ht="25.5" x14ac:dyDescent="0.25">
      <c r="B34" s="232">
        <v>4</v>
      </c>
      <c r="C34" s="233"/>
      <c r="D34" s="234"/>
      <c r="E34" s="177" t="s">
        <v>18</v>
      </c>
      <c r="F34" s="182">
        <v>0</v>
      </c>
      <c r="G34" s="182">
        <f>G35</f>
        <v>19984.080000000002</v>
      </c>
      <c r="H34" s="178">
        <f>H35</f>
        <v>19984.080000000002</v>
      </c>
    </row>
    <row r="35" spans="2:8" ht="25.5" x14ac:dyDescent="0.25">
      <c r="B35" s="229">
        <v>42</v>
      </c>
      <c r="C35" s="230"/>
      <c r="D35" s="231"/>
      <c r="E35" s="63" t="s">
        <v>33</v>
      </c>
      <c r="F35" s="81">
        <v>0</v>
      </c>
      <c r="G35" s="81">
        <v>19984.080000000002</v>
      </c>
      <c r="H35" s="80">
        <v>19984.080000000002</v>
      </c>
    </row>
  </sheetData>
  <mergeCells count="29">
    <mergeCell ref="A1:H1"/>
    <mergeCell ref="B21:D21"/>
    <mergeCell ref="B22:D22"/>
    <mergeCell ref="B26:D26"/>
    <mergeCell ref="B15:D15"/>
    <mergeCell ref="B6:D6"/>
    <mergeCell ref="B7:D7"/>
    <mergeCell ref="B11:D11"/>
    <mergeCell ref="B10:D10"/>
    <mergeCell ref="B24:D24"/>
    <mergeCell ref="B23:D23"/>
    <mergeCell ref="B12:D12"/>
    <mergeCell ref="B13:D13"/>
    <mergeCell ref="B14:D14"/>
    <mergeCell ref="B18:D18"/>
    <mergeCell ref="B35:D35"/>
    <mergeCell ref="B28:D28"/>
    <mergeCell ref="B29:D29"/>
    <mergeCell ref="B3:H3"/>
    <mergeCell ref="B5:D5"/>
    <mergeCell ref="B8:D8"/>
    <mergeCell ref="B9:D9"/>
    <mergeCell ref="B16:D16"/>
    <mergeCell ref="B33:D33"/>
    <mergeCell ref="B34:D34"/>
    <mergeCell ref="B27:D27"/>
    <mergeCell ref="B30:D30"/>
    <mergeCell ref="B31:D31"/>
    <mergeCell ref="B32:D32"/>
  </mergeCells>
  <pageMargins left="0.7" right="0.7" top="0.75" bottom="0.75" header="0.3" footer="0.3"/>
  <pageSetup paperSize="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A4" sqref="A4"/>
    </sheetView>
  </sheetViews>
  <sheetFormatPr defaultRowHeight="15" x14ac:dyDescent="0.25"/>
  <cols>
    <col min="1" max="1" width="37.7109375" customWidth="1"/>
    <col min="2" max="6" width="25.28515625" customWidth="1"/>
    <col min="7" max="7" width="9.42578125" bestFit="1" customWidth="1"/>
  </cols>
  <sheetData>
    <row r="1" spans="1:8" ht="42" customHeight="1" x14ac:dyDescent="0.25">
      <c r="A1" s="195" t="s">
        <v>97</v>
      </c>
      <c r="B1" s="195"/>
      <c r="C1" s="195"/>
      <c r="D1" s="195"/>
      <c r="E1" s="67"/>
      <c r="F1" s="67"/>
      <c r="G1" s="67"/>
      <c r="H1" s="67"/>
    </row>
    <row r="2" spans="1:8" ht="18" customHeight="1" x14ac:dyDescent="0.25">
      <c r="A2" s="5"/>
      <c r="B2" s="5"/>
      <c r="C2" s="5"/>
      <c r="D2" s="5"/>
      <c r="E2" s="5"/>
      <c r="F2" s="5"/>
    </row>
    <row r="3" spans="1:8" ht="15.75" x14ac:dyDescent="0.25">
      <c r="A3" s="195" t="s">
        <v>24</v>
      </c>
      <c r="B3" s="195"/>
      <c r="C3" s="195"/>
      <c r="D3" s="195"/>
      <c r="E3" s="70"/>
      <c r="F3" s="70"/>
    </row>
    <row r="4" spans="1:8" ht="18" x14ac:dyDescent="0.25">
      <c r="A4" s="5"/>
      <c r="B4" s="5"/>
      <c r="C4" s="5"/>
      <c r="D4" s="5"/>
      <c r="E4" s="6"/>
      <c r="F4" s="6"/>
    </row>
    <row r="5" spans="1:8" ht="18" customHeight="1" x14ac:dyDescent="0.25">
      <c r="A5" s="195" t="s">
        <v>12</v>
      </c>
      <c r="B5" s="195"/>
      <c r="C5" s="195"/>
      <c r="D5" s="195"/>
      <c r="E5" s="69"/>
      <c r="F5" s="69"/>
    </row>
    <row r="6" spans="1:8" ht="18" x14ac:dyDescent="0.25">
      <c r="A6" s="5"/>
      <c r="B6" s="5"/>
      <c r="C6" s="5"/>
      <c r="D6" s="5"/>
      <c r="E6" s="6"/>
      <c r="F6" s="6"/>
    </row>
    <row r="7" spans="1:8" ht="15.6" customHeight="1" x14ac:dyDescent="0.25">
      <c r="A7" s="195" t="s">
        <v>19</v>
      </c>
      <c r="B7" s="195"/>
      <c r="C7" s="195"/>
      <c r="D7" s="195"/>
      <c r="E7" s="71"/>
      <c r="F7" s="71"/>
    </row>
    <row r="8" spans="1:8" ht="18" x14ac:dyDescent="0.25">
      <c r="A8" s="5"/>
      <c r="B8" s="5"/>
      <c r="C8" s="5"/>
      <c r="D8" s="5"/>
      <c r="E8" s="6"/>
      <c r="F8" s="6"/>
    </row>
    <row r="9" spans="1:8" x14ac:dyDescent="0.25">
      <c r="A9" s="21" t="s">
        <v>20</v>
      </c>
      <c r="B9" s="4" t="s">
        <v>64</v>
      </c>
      <c r="C9" s="4" t="s">
        <v>78</v>
      </c>
      <c r="D9" s="4" t="s">
        <v>79</v>
      </c>
    </row>
    <row r="10" spans="1:8" ht="15.75" customHeight="1" x14ac:dyDescent="0.25">
      <c r="A10" s="10" t="s">
        <v>21</v>
      </c>
      <c r="B10" s="97">
        <f>B11+B13</f>
        <v>669862</v>
      </c>
      <c r="C10" s="97">
        <f t="shared" ref="C10:D10" si="0">C11+C13</f>
        <v>614580.51</v>
      </c>
      <c r="D10" s="97">
        <f t="shared" si="0"/>
        <v>543529.78</v>
      </c>
      <c r="E10" s="55"/>
    </row>
    <row r="11" spans="1:8" ht="15.75" customHeight="1" x14ac:dyDescent="0.25">
      <c r="A11" s="10" t="s">
        <v>68</v>
      </c>
      <c r="B11" s="77">
        <f>B12</f>
        <v>669530</v>
      </c>
      <c r="C11" s="77">
        <f t="shared" ref="C11:D11" si="1">C12</f>
        <v>612619.77</v>
      </c>
      <c r="D11" s="77">
        <f t="shared" si="1"/>
        <v>541569.04</v>
      </c>
      <c r="E11" s="55"/>
    </row>
    <row r="12" spans="1:8" x14ac:dyDescent="0.25">
      <c r="A12" s="15" t="s">
        <v>44</v>
      </c>
      <c r="B12" s="78">
        <v>669530</v>
      </c>
      <c r="C12" s="78">
        <v>612619.77</v>
      </c>
      <c r="D12" s="77">
        <v>541569.04</v>
      </c>
      <c r="E12" s="55"/>
    </row>
    <row r="13" spans="1:8" x14ac:dyDescent="0.25">
      <c r="A13" s="10" t="s">
        <v>69</v>
      </c>
      <c r="B13" s="78">
        <v>332</v>
      </c>
      <c r="C13" s="78">
        <v>1960.74</v>
      </c>
      <c r="D13" s="77">
        <v>1960.74</v>
      </c>
      <c r="E13" s="55"/>
    </row>
    <row r="14" spans="1:8" x14ac:dyDescent="0.25">
      <c r="A14" s="16"/>
      <c r="B14" s="78"/>
      <c r="C14" s="78"/>
      <c r="D14" s="96"/>
    </row>
    <row r="18" spans="1:6" x14ac:dyDescent="0.25">
      <c r="A18" s="36"/>
      <c r="B18" s="36"/>
      <c r="C18" s="36"/>
      <c r="D18" s="36"/>
      <c r="E18" s="36"/>
      <c r="F18" s="36"/>
    </row>
    <row r="19" spans="1:6" ht="14.45" customHeight="1" x14ac:dyDescent="0.25"/>
    <row r="20" spans="1:6" ht="14.45" customHeight="1" x14ac:dyDescent="0.25"/>
    <row r="69" spans="11:12" ht="14.45" customHeight="1" x14ac:dyDescent="0.25">
      <c r="K69" s="38"/>
      <c r="L69" s="38"/>
    </row>
    <row r="70" spans="11:12" ht="14.45" customHeight="1" x14ac:dyDescent="0.25">
      <c r="K70" s="39"/>
      <c r="L70" s="39"/>
    </row>
    <row r="71" spans="11:12" ht="14.45" customHeight="1" x14ac:dyDescent="0.25">
      <c r="K71" s="37"/>
      <c r="L71" s="37"/>
    </row>
    <row r="72" spans="11:12" ht="14.45" customHeight="1" x14ac:dyDescent="0.25">
      <c r="K72" s="38"/>
      <c r="L72" s="38"/>
    </row>
    <row r="73" spans="11:12" ht="14.45" customHeight="1" x14ac:dyDescent="0.25">
      <c r="K73" s="36"/>
      <c r="L73" s="36"/>
    </row>
    <row r="74" spans="11:12" x14ac:dyDescent="0.25">
      <c r="K74" s="36"/>
      <c r="L74" s="36"/>
    </row>
    <row r="75" spans="11:12" x14ac:dyDescent="0.25">
      <c r="K75" s="36"/>
      <c r="L75" s="36"/>
    </row>
    <row r="76" spans="11:12" x14ac:dyDescent="0.25">
      <c r="K76" s="36"/>
      <c r="L76" s="36"/>
    </row>
    <row r="77" spans="11:12" x14ac:dyDescent="0.25">
      <c r="K77" s="36"/>
      <c r="L77" s="36"/>
    </row>
    <row r="78" spans="11:12" x14ac:dyDescent="0.25">
      <c r="K78" s="36"/>
      <c r="L78" s="36"/>
    </row>
    <row r="79" spans="11:12" x14ac:dyDescent="0.25">
      <c r="K79" s="36"/>
      <c r="L79" s="36"/>
    </row>
    <row r="80" spans="11:12" x14ac:dyDescent="0.25">
      <c r="K80" s="36"/>
      <c r="L80" s="36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H8" sqref="H8"/>
    </sheetView>
  </sheetViews>
  <sheetFormatPr defaultRowHeight="15" x14ac:dyDescent="0.25"/>
  <cols>
    <col min="1" max="1" width="7.28515625" bestFit="1" customWidth="1"/>
    <col min="2" max="2" width="9.28515625" customWidth="1"/>
    <col min="3" max="3" width="10.7109375" customWidth="1"/>
    <col min="4" max="4" width="19.42578125" customWidth="1"/>
    <col min="5" max="9" width="25.28515625" customWidth="1"/>
    <col min="10" max="10" width="9.42578125" bestFit="1" customWidth="1"/>
  </cols>
  <sheetData>
    <row r="1" spans="1:9" ht="42" customHeight="1" x14ac:dyDescent="0.25">
      <c r="A1" s="195" t="s">
        <v>98</v>
      </c>
      <c r="B1" s="195"/>
      <c r="C1" s="195"/>
      <c r="D1" s="195"/>
      <c r="E1" s="195"/>
      <c r="F1" s="195"/>
      <c r="G1" s="195"/>
      <c r="H1" s="67"/>
      <c r="I1" s="6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6" customHeight="1" x14ac:dyDescent="0.25">
      <c r="A3" s="195" t="s">
        <v>24</v>
      </c>
      <c r="B3" s="195"/>
      <c r="C3" s="195"/>
      <c r="D3" s="195"/>
      <c r="E3" s="195"/>
      <c r="F3" s="195"/>
      <c r="G3" s="195"/>
      <c r="H3" s="70"/>
      <c r="I3" s="7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95" t="s">
        <v>22</v>
      </c>
      <c r="B5" s="195"/>
      <c r="C5" s="195"/>
      <c r="D5" s="195"/>
      <c r="E5" s="195"/>
      <c r="F5" s="195"/>
      <c r="G5" s="195"/>
      <c r="H5" s="69"/>
      <c r="I5" s="6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13</v>
      </c>
      <c r="B7" s="20" t="s">
        <v>14</v>
      </c>
      <c r="C7" s="20" t="s">
        <v>15</v>
      </c>
      <c r="D7" s="20" t="s">
        <v>36</v>
      </c>
      <c r="E7" s="4" t="s">
        <v>64</v>
      </c>
      <c r="F7" s="4" t="s">
        <v>78</v>
      </c>
      <c r="G7" s="4" t="s">
        <v>79</v>
      </c>
    </row>
    <row r="8" spans="1:9" ht="25.5" x14ac:dyDescent="0.25">
      <c r="A8" s="10"/>
      <c r="B8" s="10"/>
      <c r="C8" s="10">
        <v>1</v>
      </c>
      <c r="D8" s="10" t="s">
        <v>61</v>
      </c>
      <c r="E8" s="79">
        <f t="shared" ref="E8:G8" si="0">E9</f>
        <v>89190</v>
      </c>
      <c r="F8" s="79">
        <f t="shared" si="0"/>
        <v>45959.97</v>
      </c>
      <c r="G8" s="79">
        <f t="shared" si="0"/>
        <v>0</v>
      </c>
      <c r="H8" s="54"/>
      <c r="I8" s="54"/>
    </row>
    <row r="9" spans="1:9" x14ac:dyDescent="0.25">
      <c r="A9" s="10"/>
      <c r="B9" s="14"/>
      <c r="C9" s="14"/>
      <c r="D9" s="14" t="s">
        <v>45</v>
      </c>
      <c r="E9" s="78">
        <v>89190</v>
      </c>
      <c r="F9" s="192">
        <v>45959.97</v>
      </c>
      <c r="G9" s="192">
        <v>0</v>
      </c>
      <c r="H9" s="54"/>
      <c r="I9" s="54"/>
    </row>
    <row r="10" spans="1:9" x14ac:dyDescent="0.25">
      <c r="A10" s="11"/>
      <c r="B10" s="11"/>
      <c r="C10" s="12"/>
      <c r="D10" s="40" t="s">
        <v>46</v>
      </c>
      <c r="E10" s="78">
        <v>89190</v>
      </c>
      <c r="F10" s="192">
        <v>71050.73</v>
      </c>
      <c r="G10" s="192">
        <v>0</v>
      </c>
      <c r="H10" s="54"/>
      <c r="I10" s="54"/>
    </row>
    <row r="11" spans="1:9" x14ac:dyDescent="0.25">
      <c r="A11" s="13"/>
      <c r="B11" s="13"/>
      <c r="C11" s="13">
        <v>3</v>
      </c>
      <c r="D11" s="23" t="s">
        <v>67</v>
      </c>
      <c r="E11" s="79">
        <f>E12</f>
        <v>0</v>
      </c>
      <c r="F11" s="79">
        <f t="shared" ref="F11:G11" si="1">F12</f>
        <v>0</v>
      </c>
      <c r="G11" s="79">
        <f t="shared" si="1"/>
        <v>0</v>
      </c>
      <c r="H11" s="54"/>
      <c r="I11" s="54"/>
    </row>
    <row r="12" spans="1:9" x14ac:dyDescent="0.25">
      <c r="A12" s="14"/>
      <c r="B12" s="14"/>
      <c r="C12" s="14"/>
      <c r="D12" s="14" t="s">
        <v>45</v>
      </c>
      <c r="E12" s="78">
        <v>0</v>
      </c>
      <c r="F12" s="78">
        <v>0</v>
      </c>
      <c r="G12" s="78">
        <v>0</v>
      </c>
      <c r="H12" s="54"/>
      <c r="I12" s="54"/>
    </row>
    <row r="13" spans="1:9" x14ac:dyDescent="0.25">
      <c r="A13" s="14"/>
      <c r="B13" s="14"/>
      <c r="C13" s="12"/>
      <c r="D13" s="40" t="s">
        <v>46</v>
      </c>
      <c r="E13" s="78">
        <v>0</v>
      </c>
      <c r="F13" s="78">
        <v>0</v>
      </c>
      <c r="G13" s="78">
        <v>0</v>
      </c>
      <c r="H13" s="54"/>
      <c r="I13" s="54"/>
    </row>
    <row r="14" spans="1:9" ht="25.5" x14ac:dyDescent="0.25">
      <c r="A14" s="14"/>
      <c r="B14" s="14"/>
      <c r="C14" s="24">
        <v>4</v>
      </c>
      <c r="D14" s="52" t="s">
        <v>70</v>
      </c>
      <c r="E14" s="79">
        <f>E15</f>
        <v>332</v>
      </c>
      <c r="F14" s="79">
        <f t="shared" ref="F14:G14" si="2">F15</f>
        <v>1960.74</v>
      </c>
      <c r="G14" s="79">
        <f t="shared" si="2"/>
        <v>1960.74</v>
      </c>
      <c r="H14" s="54"/>
      <c r="I14" s="54"/>
    </row>
    <row r="15" spans="1:9" x14ac:dyDescent="0.25">
      <c r="A15" s="14"/>
      <c r="B15" s="14"/>
      <c r="C15" s="24"/>
      <c r="D15" s="14" t="s">
        <v>45</v>
      </c>
      <c r="E15" s="78">
        <v>332</v>
      </c>
      <c r="F15" s="192">
        <v>1960.74</v>
      </c>
      <c r="G15" s="192">
        <v>1960.74</v>
      </c>
      <c r="H15" s="54"/>
      <c r="I15" s="54" t="s">
        <v>71</v>
      </c>
    </row>
    <row r="16" spans="1:9" x14ac:dyDescent="0.25">
      <c r="A16" s="14"/>
      <c r="B16" s="14"/>
      <c r="C16" s="24"/>
      <c r="D16" s="40" t="s">
        <v>46</v>
      </c>
      <c r="E16" s="78">
        <v>332</v>
      </c>
      <c r="F16" s="78">
        <v>1960.74</v>
      </c>
      <c r="G16" s="78">
        <v>1960.74</v>
      </c>
      <c r="H16" s="54"/>
      <c r="I16" s="54"/>
    </row>
    <row r="17" spans="1:9" x14ac:dyDescent="0.25">
      <c r="A17" s="14"/>
      <c r="B17" s="14"/>
      <c r="C17" s="24">
        <v>5</v>
      </c>
      <c r="D17" s="52" t="s">
        <v>43</v>
      </c>
      <c r="E17" s="79">
        <f>E18</f>
        <v>580074</v>
      </c>
      <c r="F17" s="79">
        <f>F18</f>
        <v>588716.92000000004</v>
      </c>
      <c r="G17" s="79">
        <f t="shared" ref="G17" si="3">G18</f>
        <v>588716.92000000004</v>
      </c>
      <c r="H17" s="54"/>
      <c r="I17" s="54"/>
    </row>
    <row r="18" spans="1:9" x14ac:dyDescent="0.25">
      <c r="A18" s="14"/>
      <c r="B18" s="14"/>
      <c r="C18" s="24"/>
      <c r="D18" s="14" t="s">
        <v>45</v>
      </c>
      <c r="E18" s="78">
        <v>580074</v>
      </c>
      <c r="F18" s="192">
        <v>588716.92000000004</v>
      </c>
      <c r="G18" s="192">
        <v>588716.92000000004</v>
      </c>
      <c r="H18" s="54"/>
      <c r="I18" s="54"/>
    </row>
    <row r="19" spans="1:9" x14ac:dyDescent="0.25">
      <c r="A19" s="14"/>
      <c r="B19" s="14"/>
      <c r="C19" s="24"/>
      <c r="D19" s="40" t="s">
        <v>46</v>
      </c>
      <c r="E19" s="78">
        <v>580074</v>
      </c>
      <c r="F19" s="78">
        <v>540759.93000000005</v>
      </c>
      <c r="G19" s="78">
        <v>540759.93000000005</v>
      </c>
      <c r="H19" s="54"/>
      <c r="I19" s="54"/>
    </row>
    <row r="20" spans="1:9" x14ac:dyDescent="0.25">
      <c r="A20" s="14"/>
      <c r="B20" s="14"/>
      <c r="C20" s="24">
        <v>6</v>
      </c>
      <c r="D20" s="10" t="s">
        <v>57</v>
      </c>
      <c r="E20" s="79">
        <f>E21</f>
        <v>266</v>
      </c>
      <c r="F20" s="79">
        <f t="shared" ref="F20:G20" si="4">F21</f>
        <v>809.11</v>
      </c>
      <c r="G20" s="79">
        <f t="shared" si="4"/>
        <v>809.11</v>
      </c>
      <c r="H20" s="51"/>
      <c r="I20" s="51"/>
    </row>
    <row r="21" spans="1:9" x14ac:dyDescent="0.25">
      <c r="A21" s="14"/>
      <c r="B21" s="14"/>
      <c r="C21" s="24"/>
      <c r="D21" s="14" t="s">
        <v>45</v>
      </c>
      <c r="E21" s="78">
        <v>266</v>
      </c>
      <c r="F21" s="192">
        <v>809.11</v>
      </c>
      <c r="G21" s="192">
        <v>809.11</v>
      </c>
    </row>
    <row r="22" spans="1:9" x14ac:dyDescent="0.25">
      <c r="A22" s="14"/>
      <c r="B22" s="14"/>
      <c r="C22" s="24"/>
      <c r="D22" s="40" t="s">
        <v>46</v>
      </c>
      <c r="E22" s="78">
        <v>266</v>
      </c>
      <c r="F22" s="78">
        <v>809.11</v>
      </c>
      <c r="G22" s="78">
        <v>809.11</v>
      </c>
    </row>
    <row r="23" spans="1:9" x14ac:dyDescent="0.25">
      <c r="A23" s="48"/>
      <c r="B23" s="48"/>
      <c r="C23" s="49"/>
      <c r="D23" s="50"/>
      <c r="E23" s="98"/>
      <c r="F23" s="51"/>
      <c r="G23" s="51"/>
    </row>
    <row r="24" spans="1:9" x14ac:dyDescent="0.25">
      <c r="C24" s="46"/>
      <c r="D24" s="47"/>
      <c r="E24" s="99"/>
    </row>
    <row r="25" spans="1:9" x14ac:dyDescent="0.25">
      <c r="A25" s="36"/>
      <c r="E25" s="99"/>
    </row>
    <row r="26" spans="1:9" x14ac:dyDescent="0.25">
      <c r="A26" s="36"/>
      <c r="D26" s="41" t="s">
        <v>48</v>
      </c>
      <c r="E26" s="100">
        <f>E9+E12+E15+E18+E20</f>
        <v>669862</v>
      </c>
      <c r="F26" s="100">
        <f>F9+F12+F15+F18+F21</f>
        <v>637446.74</v>
      </c>
      <c r="G26" s="100">
        <f>G9+G12+G15+G18+G21</f>
        <v>591486.77</v>
      </c>
    </row>
    <row r="27" spans="1:9" x14ac:dyDescent="0.25">
      <c r="A27" s="36"/>
      <c r="D27" s="41" t="s">
        <v>21</v>
      </c>
      <c r="E27" s="100">
        <f>E10+E13+E16+E19+E22</f>
        <v>669862</v>
      </c>
      <c r="F27" s="100">
        <f>F10+F13+F16+F19+F22</f>
        <v>614580.51</v>
      </c>
      <c r="G27" s="100">
        <f>G10+G13+G16+G19+G22</f>
        <v>543529.78</v>
      </c>
    </row>
    <row r="28" spans="1:9" x14ac:dyDescent="0.25">
      <c r="A28" s="36"/>
    </row>
    <row r="31" spans="1:9" x14ac:dyDescent="0.25">
      <c r="F31" t="s">
        <v>73</v>
      </c>
    </row>
    <row r="32" spans="1:9" x14ac:dyDescent="0.25">
      <c r="F32" t="s">
        <v>72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POSEBNI DIO</vt:lpstr>
      <vt:lpstr>Rashodi prema funkcijskoj kl</vt:lpstr>
      <vt:lpstr>Račun financiranja</vt:lpstr>
      <vt:lpstr>' Račun prihoda i rashoda'!Podrucje_ispisa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2024-03-07T12:36:31Z</cp:lastPrinted>
  <dcterms:created xsi:type="dcterms:W3CDTF">2022-08-12T12:51:27Z</dcterms:created>
  <dcterms:modified xsi:type="dcterms:W3CDTF">2024-03-27T12:40:17Z</dcterms:modified>
</cp:coreProperties>
</file>