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Škola Štitar\Desktop\Škola Štitar\Financijski planovi\Financijski plan 2023 i projekcija za 2024. i 2025. sa obrazloženjem\"/>
    </mc:Choice>
  </mc:AlternateContent>
  <bookViews>
    <workbookView xWindow="0" yWindow="0" windowWidth="20490" windowHeight="7155" firstSheet="4" activeTab="5"/>
  </bookViews>
  <sheets>
    <sheet name="SAŽETAK EURO-KUNA-SA VSŽ " sheetId="17" r:id="rId1"/>
    <sheet name="PRIHODI I RASHODI-SA VSŽ U KN" sheetId="15" r:id="rId2"/>
    <sheet name="PRIHODI I RASHODI-SA VSŽ U EUR" sheetId="16" r:id="rId3"/>
    <sheet name="SAŽETAK EURO-KUNA-BEZ VSŽ" sheetId="14" r:id="rId4"/>
    <sheet name="PRIHODI I RASHODI-BEZ VSŽ U KN" sheetId="18" r:id="rId5"/>
    <sheet name="PRIHODI I RASHODI-BEZ VSŽ U EUR" sheetId="19" r:id="rId6"/>
  </sheets>
  <externalReferences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16" l="1"/>
  <c r="G207" i="16"/>
  <c r="H208" i="16"/>
  <c r="H207" i="16" s="1"/>
  <c r="I208" i="16"/>
  <c r="I207" i="16" s="1"/>
  <c r="H209" i="16"/>
  <c r="I209" i="16"/>
  <c r="G208" i="16"/>
  <c r="G209" i="16"/>
  <c r="G204" i="16"/>
  <c r="G199" i="19"/>
  <c r="L8" i="14"/>
  <c r="G204" i="15" l="1"/>
  <c r="I207" i="19" l="1"/>
  <c r="I208" i="19"/>
  <c r="I209" i="19"/>
  <c r="H207" i="19"/>
  <c r="H208" i="19"/>
  <c r="H209" i="19"/>
  <c r="G207" i="19"/>
  <c r="G208" i="19"/>
  <c r="G209" i="19"/>
  <c r="I204" i="19"/>
  <c r="G204" i="19"/>
  <c r="G204" i="18"/>
  <c r="I207" i="18"/>
  <c r="I208" i="18"/>
  <c r="I209" i="18"/>
  <c r="H207" i="18"/>
  <c r="H208" i="18"/>
  <c r="H209" i="18"/>
  <c r="G207" i="18"/>
  <c r="G208" i="18"/>
  <c r="G209" i="18"/>
  <c r="K8" i="14"/>
  <c r="I8" i="14"/>
  <c r="I207" i="15" l="1"/>
  <c r="I208" i="15"/>
  <c r="H207" i="15"/>
  <c r="H208" i="15"/>
  <c r="I209" i="15"/>
  <c r="H209" i="15"/>
  <c r="G209" i="15"/>
  <c r="G208" i="15"/>
  <c r="G207" i="15" s="1"/>
  <c r="I399" i="19" l="1"/>
  <c r="H399" i="19"/>
  <c r="H398" i="19" s="1"/>
  <c r="H397" i="19" s="1"/>
  <c r="H396" i="19" s="1"/>
  <c r="H395" i="19" s="1"/>
  <c r="H394" i="19" s="1"/>
  <c r="G399" i="19"/>
  <c r="G398" i="19" s="1"/>
  <c r="G397" i="19" s="1"/>
  <c r="G396" i="19" s="1"/>
  <c r="G395" i="19" s="1"/>
  <c r="G394" i="19" s="1"/>
  <c r="I398" i="19"/>
  <c r="I397" i="19" s="1"/>
  <c r="I396" i="19" s="1"/>
  <c r="I395" i="19" s="1"/>
  <c r="I394" i="19" s="1"/>
  <c r="I390" i="19"/>
  <c r="H390" i="19"/>
  <c r="H389" i="19" s="1"/>
  <c r="H388" i="19" s="1"/>
  <c r="H387" i="19" s="1"/>
  <c r="H386" i="19" s="1"/>
  <c r="H385" i="19" s="1"/>
  <c r="G390" i="19"/>
  <c r="G389" i="19" s="1"/>
  <c r="G388" i="19" s="1"/>
  <c r="G387" i="19" s="1"/>
  <c r="G386" i="19" s="1"/>
  <c r="G385" i="19" s="1"/>
  <c r="I389" i="19"/>
  <c r="I388" i="19" s="1"/>
  <c r="I387" i="19" s="1"/>
  <c r="I386" i="19" s="1"/>
  <c r="I385" i="19" s="1"/>
  <c r="I381" i="19"/>
  <c r="H381" i="19"/>
  <c r="H380" i="19" s="1"/>
  <c r="H379" i="19" s="1"/>
  <c r="H378" i="19" s="1"/>
  <c r="H377" i="19" s="1"/>
  <c r="G381" i="19"/>
  <c r="I380" i="19"/>
  <c r="I379" i="19" s="1"/>
  <c r="I378" i="19" s="1"/>
  <c r="I377" i="19" s="1"/>
  <c r="G380" i="19"/>
  <c r="G379" i="19" s="1"/>
  <c r="G378" i="19" s="1"/>
  <c r="G377" i="19" s="1"/>
  <c r="I372" i="19"/>
  <c r="I371" i="19" s="1"/>
  <c r="I370" i="19" s="1"/>
  <c r="H372" i="19"/>
  <c r="G372" i="19"/>
  <c r="G371" i="19" s="1"/>
  <c r="G370" i="19" s="1"/>
  <c r="H371" i="19"/>
  <c r="H370" i="19" s="1"/>
  <c r="I368" i="19"/>
  <c r="I367" i="19" s="1"/>
  <c r="H368" i="19"/>
  <c r="H367" i="19" s="1"/>
  <c r="G368" i="19"/>
  <c r="G367" i="19"/>
  <c r="G366" i="19" s="1"/>
  <c r="G365" i="19" s="1"/>
  <c r="G364" i="19" s="1"/>
  <c r="G363" i="19" s="1"/>
  <c r="I359" i="19"/>
  <c r="I358" i="19" s="1"/>
  <c r="I357" i="19" s="1"/>
  <c r="I356" i="19" s="1"/>
  <c r="I355" i="19" s="1"/>
  <c r="I354" i="19" s="1"/>
  <c r="H359" i="19"/>
  <c r="H358" i="19" s="1"/>
  <c r="H357" i="19" s="1"/>
  <c r="H356" i="19" s="1"/>
  <c r="H355" i="19" s="1"/>
  <c r="H354" i="19" s="1"/>
  <c r="G359" i="19"/>
  <c r="G358" i="19" s="1"/>
  <c r="G357" i="19" s="1"/>
  <c r="G356" i="19" s="1"/>
  <c r="G355" i="19" s="1"/>
  <c r="G354" i="19" s="1"/>
  <c r="I350" i="19"/>
  <c r="I349" i="19" s="1"/>
  <c r="I348" i="19" s="1"/>
  <c r="I347" i="19" s="1"/>
  <c r="I346" i="19" s="1"/>
  <c r="I345" i="19" s="1"/>
  <c r="H350" i="19"/>
  <c r="H349" i="19" s="1"/>
  <c r="H348" i="19" s="1"/>
  <c r="H347" i="19" s="1"/>
  <c r="H346" i="19" s="1"/>
  <c r="H345" i="19" s="1"/>
  <c r="G350" i="19"/>
  <c r="G349" i="19" s="1"/>
  <c r="G348" i="19" s="1"/>
  <c r="G347" i="19" s="1"/>
  <c r="G346" i="19" s="1"/>
  <c r="G345" i="19" s="1"/>
  <c r="I342" i="19"/>
  <c r="H342" i="19"/>
  <c r="H341" i="19" s="1"/>
  <c r="H340" i="19" s="1"/>
  <c r="H339" i="19" s="1"/>
  <c r="H338" i="19" s="1"/>
  <c r="H337" i="19" s="1"/>
  <c r="G342" i="19"/>
  <c r="I341" i="19"/>
  <c r="I340" i="19" s="1"/>
  <c r="I339" i="19" s="1"/>
  <c r="I338" i="19" s="1"/>
  <c r="I337" i="19" s="1"/>
  <c r="G341" i="19"/>
  <c r="G340" i="19" s="1"/>
  <c r="G339" i="19" s="1"/>
  <c r="G338" i="19" s="1"/>
  <c r="G337" i="19" s="1"/>
  <c r="I334" i="19"/>
  <c r="I333" i="19" s="1"/>
  <c r="I332" i="19" s="1"/>
  <c r="I331" i="19" s="1"/>
  <c r="I330" i="19" s="1"/>
  <c r="I329" i="19" s="1"/>
  <c r="H334" i="19"/>
  <c r="H333" i="19" s="1"/>
  <c r="H332" i="19" s="1"/>
  <c r="H331" i="19" s="1"/>
  <c r="H330" i="19" s="1"/>
  <c r="H329" i="19" s="1"/>
  <c r="G334" i="19"/>
  <c r="G333" i="19"/>
  <c r="G332" i="19" s="1"/>
  <c r="G331" i="19" s="1"/>
  <c r="G330" i="19" s="1"/>
  <c r="G329" i="19" s="1"/>
  <c r="I326" i="19"/>
  <c r="H326" i="19"/>
  <c r="G326" i="19"/>
  <c r="I324" i="19"/>
  <c r="H324" i="19"/>
  <c r="G324" i="19"/>
  <c r="G315" i="19" s="1"/>
  <c r="G314" i="19" s="1"/>
  <c r="G313" i="19" s="1"/>
  <c r="I322" i="19"/>
  <c r="H322" i="19"/>
  <c r="G322" i="19"/>
  <c r="I320" i="19"/>
  <c r="H320" i="19"/>
  <c r="G320" i="19"/>
  <c r="I316" i="19"/>
  <c r="H316" i="19"/>
  <c r="H315" i="19" s="1"/>
  <c r="H314" i="19" s="1"/>
  <c r="H313" i="19" s="1"/>
  <c r="G316" i="19"/>
  <c r="I315" i="19"/>
  <c r="I314" i="19" s="1"/>
  <c r="I313" i="19" s="1"/>
  <c r="I311" i="19"/>
  <c r="H311" i="19"/>
  <c r="H310" i="19" s="1"/>
  <c r="H309" i="19" s="1"/>
  <c r="H308" i="19" s="1"/>
  <c r="G311" i="19"/>
  <c r="I310" i="19"/>
  <c r="G310" i="19"/>
  <c r="I309" i="19"/>
  <c r="I308" i="19" s="1"/>
  <c r="G309" i="19"/>
  <c r="G308" i="19" s="1"/>
  <c r="I302" i="19"/>
  <c r="H302" i="19"/>
  <c r="H301" i="19" s="1"/>
  <c r="G302" i="19"/>
  <c r="I301" i="19"/>
  <c r="I300" i="19" s="1"/>
  <c r="G301" i="19"/>
  <c r="G300" i="19" s="1"/>
  <c r="H300" i="19"/>
  <c r="I298" i="19"/>
  <c r="H298" i="19"/>
  <c r="G298" i="19"/>
  <c r="I296" i="19"/>
  <c r="H296" i="19"/>
  <c r="G296" i="19"/>
  <c r="I294" i="19"/>
  <c r="H294" i="19"/>
  <c r="G294" i="19"/>
  <c r="I292" i="19"/>
  <c r="H292" i="19"/>
  <c r="G292" i="19"/>
  <c r="I289" i="19"/>
  <c r="H289" i="19"/>
  <c r="G289" i="19"/>
  <c r="I286" i="19"/>
  <c r="H286" i="19"/>
  <c r="G286" i="19"/>
  <c r="I284" i="19"/>
  <c r="H284" i="19"/>
  <c r="G284" i="19"/>
  <c r="I281" i="19"/>
  <c r="H281" i="19"/>
  <c r="G281" i="19"/>
  <c r="I278" i="19"/>
  <c r="H278" i="19"/>
  <c r="G278" i="19"/>
  <c r="I275" i="19"/>
  <c r="H275" i="19"/>
  <c r="G275" i="19"/>
  <c r="I273" i="19"/>
  <c r="H273" i="19"/>
  <c r="G273" i="19"/>
  <c r="I268" i="19"/>
  <c r="H268" i="19"/>
  <c r="G268" i="19"/>
  <c r="I265" i="19"/>
  <c r="H265" i="19"/>
  <c r="G265" i="19"/>
  <c r="I261" i="19"/>
  <c r="H261" i="19"/>
  <c r="G261" i="19"/>
  <c r="G256" i="19" s="1"/>
  <c r="I257" i="19"/>
  <c r="H257" i="19"/>
  <c r="G257" i="19"/>
  <c r="I254" i="19"/>
  <c r="H254" i="19"/>
  <c r="G254" i="19"/>
  <c r="I252" i="19"/>
  <c r="H252" i="19"/>
  <c r="G252" i="19"/>
  <c r="I248" i="19"/>
  <c r="H248" i="19"/>
  <c r="H234" i="19" s="1"/>
  <c r="G248" i="19"/>
  <c r="I244" i="19"/>
  <c r="H244" i="19"/>
  <c r="G244" i="19"/>
  <c r="I242" i="19"/>
  <c r="H242" i="19"/>
  <c r="G242" i="19"/>
  <c r="I235" i="19"/>
  <c r="H235" i="19"/>
  <c r="G235" i="19"/>
  <c r="G234" i="19" s="1"/>
  <c r="I231" i="19"/>
  <c r="H231" i="19"/>
  <c r="G231" i="19"/>
  <c r="I228" i="19"/>
  <c r="H228" i="19"/>
  <c r="G228" i="19"/>
  <c r="I225" i="19"/>
  <c r="I224" i="19" s="1"/>
  <c r="H225" i="19"/>
  <c r="G225" i="19"/>
  <c r="G224" i="19" s="1"/>
  <c r="I216" i="19"/>
  <c r="I215" i="19" s="1"/>
  <c r="H216" i="19"/>
  <c r="G216" i="19"/>
  <c r="G215" i="19" s="1"/>
  <c r="H215" i="19"/>
  <c r="I214" i="19"/>
  <c r="H214" i="19"/>
  <c r="H213" i="19" s="1"/>
  <c r="G214" i="19"/>
  <c r="I213" i="19"/>
  <c r="I212" i="19" s="1"/>
  <c r="G213" i="19"/>
  <c r="G212" i="19" s="1"/>
  <c r="H212" i="19"/>
  <c r="H204" i="19"/>
  <c r="H201" i="19" s="1"/>
  <c r="H200" i="19" s="1"/>
  <c r="H199" i="19" s="1"/>
  <c r="H198" i="19" s="1"/>
  <c r="I202" i="19"/>
  <c r="I201" i="19" s="1"/>
  <c r="I200" i="19" s="1"/>
  <c r="I199" i="19" s="1"/>
  <c r="I198" i="19" s="1"/>
  <c r="H202" i="19"/>
  <c r="G202" i="19"/>
  <c r="I196" i="19"/>
  <c r="I195" i="19" s="1"/>
  <c r="I194" i="19" s="1"/>
  <c r="H196" i="19"/>
  <c r="H195" i="19" s="1"/>
  <c r="H194" i="19" s="1"/>
  <c r="G196" i="19"/>
  <c r="G195" i="19" s="1"/>
  <c r="G194" i="19" s="1"/>
  <c r="I191" i="19"/>
  <c r="I190" i="19" s="1"/>
  <c r="I189" i="19" s="1"/>
  <c r="H191" i="19"/>
  <c r="H190" i="19" s="1"/>
  <c r="H189" i="19" s="1"/>
  <c r="G191" i="19"/>
  <c r="G190" i="19" s="1"/>
  <c r="G189" i="19" s="1"/>
  <c r="I181" i="19"/>
  <c r="I180" i="19" s="1"/>
  <c r="H181" i="19"/>
  <c r="H180" i="19" s="1"/>
  <c r="H174" i="19" s="1"/>
  <c r="H173" i="19" s="1"/>
  <c r="G181" i="19"/>
  <c r="G180" i="19" s="1"/>
  <c r="I178" i="19"/>
  <c r="H178" i="19"/>
  <c r="G178" i="19"/>
  <c r="G175" i="19" s="1"/>
  <c r="I176" i="19"/>
  <c r="H176" i="19"/>
  <c r="H175" i="19" s="1"/>
  <c r="G176" i="19"/>
  <c r="I175" i="19"/>
  <c r="I174" i="19" s="1"/>
  <c r="I173" i="19" s="1"/>
  <c r="I171" i="19"/>
  <c r="I170" i="19" s="1"/>
  <c r="I169" i="19" s="1"/>
  <c r="H171" i="19"/>
  <c r="H170" i="19" s="1"/>
  <c r="H169" i="19" s="1"/>
  <c r="G171" i="19"/>
  <c r="G170" i="19" s="1"/>
  <c r="G169" i="19" s="1"/>
  <c r="I165" i="19"/>
  <c r="I164" i="19" s="1"/>
  <c r="H165" i="19"/>
  <c r="G165" i="19"/>
  <c r="G164" i="19" s="1"/>
  <c r="G163" i="19" s="1"/>
  <c r="H164" i="19"/>
  <c r="H163" i="19" s="1"/>
  <c r="I163" i="19"/>
  <c r="I161" i="19"/>
  <c r="H161" i="19"/>
  <c r="H157" i="19" s="1"/>
  <c r="G161" i="19"/>
  <c r="I158" i="19"/>
  <c r="I157" i="19" s="1"/>
  <c r="H158" i="19"/>
  <c r="G158" i="19"/>
  <c r="G157" i="19" s="1"/>
  <c r="I155" i="19"/>
  <c r="I154" i="19" s="1"/>
  <c r="I153" i="19" s="1"/>
  <c r="H155" i="19"/>
  <c r="H154" i="19" s="1"/>
  <c r="G155" i="19"/>
  <c r="G154" i="19" s="1"/>
  <c r="I151" i="19"/>
  <c r="H151" i="19"/>
  <c r="G151" i="19"/>
  <c r="I148" i="19"/>
  <c r="I147" i="19" s="1"/>
  <c r="H148" i="19"/>
  <c r="G148" i="19"/>
  <c r="G147" i="19" s="1"/>
  <c r="H147" i="19"/>
  <c r="I140" i="19"/>
  <c r="I139" i="19" s="1"/>
  <c r="H140" i="19"/>
  <c r="G140" i="19"/>
  <c r="G139" i="19" s="1"/>
  <c r="H139" i="19"/>
  <c r="I134" i="19"/>
  <c r="I133" i="19" s="1"/>
  <c r="H134" i="19"/>
  <c r="G134" i="19"/>
  <c r="G133" i="19" s="1"/>
  <c r="H133" i="19"/>
  <c r="I119" i="19"/>
  <c r="H119" i="19"/>
  <c r="G119" i="19"/>
  <c r="I115" i="19"/>
  <c r="I114" i="19" s="1"/>
  <c r="I113" i="19" s="1"/>
  <c r="I112" i="19" s="1"/>
  <c r="I111" i="19" s="1"/>
  <c r="I110" i="19" s="1"/>
  <c r="H115" i="19"/>
  <c r="H114" i="19" s="1"/>
  <c r="H113" i="19" s="1"/>
  <c r="H112" i="19" s="1"/>
  <c r="H111" i="19" s="1"/>
  <c r="H110" i="19" s="1"/>
  <c r="G115" i="19"/>
  <c r="G114" i="19" s="1"/>
  <c r="G113" i="19" s="1"/>
  <c r="G112" i="19" s="1"/>
  <c r="G111" i="19" s="1"/>
  <c r="G110" i="19" s="1"/>
  <c r="I106" i="19"/>
  <c r="I105" i="19" s="1"/>
  <c r="I104" i="19" s="1"/>
  <c r="I103" i="19" s="1"/>
  <c r="I102" i="19" s="1"/>
  <c r="I101" i="19" s="1"/>
  <c r="H106" i="19"/>
  <c r="H105" i="19" s="1"/>
  <c r="H104" i="19" s="1"/>
  <c r="H103" i="19" s="1"/>
  <c r="H102" i="19" s="1"/>
  <c r="H101" i="19" s="1"/>
  <c r="G106" i="19"/>
  <c r="G105" i="19" s="1"/>
  <c r="G104" i="19" s="1"/>
  <c r="G103" i="19" s="1"/>
  <c r="G102" i="19" s="1"/>
  <c r="G101" i="19" s="1"/>
  <c r="I97" i="19"/>
  <c r="I96" i="19" s="1"/>
  <c r="I95" i="19" s="1"/>
  <c r="I94" i="19" s="1"/>
  <c r="I93" i="19" s="1"/>
  <c r="I92" i="19" s="1"/>
  <c r="H97" i="19"/>
  <c r="H96" i="19" s="1"/>
  <c r="H95" i="19" s="1"/>
  <c r="H94" i="19" s="1"/>
  <c r="H93" i="19" s="1"/>
  <c r="H92" i="19" s="1"/>
  <c r="G97" i="19"/>
  <c r="G96" i="19" s="1"/>
  <c r="G95" i="19" s="1"/>
  <c r="G94" i="19" s="1"/>
  <c r="G93" i="19" s="1"/>
  <c r="G92" i="19" s="1"/>
  <c r="I87" i="19"/>
  <c r="I86" i="19" s="1"/>
  <c r="I85" i="19" s="1"/>
  <c r="I84" i="19" s="1"/>
  <c r="I83" i="19" s="1"/>
  <c r="I82" i="19" s="1"/>
  <c r="H87" i="19"/>
  <c r="H86" i="19" s="1"/>
  <c r="H85" i="19" s="1"/>
  <c r="H84" i="19" s="1"/>
  <c r="H83" i="19" s="1"/>
  <c r="H82" i="19" s="1"/>
  <c r="G87" i="19"/>
  <c r="G86" i="19" s="1"/>
  <c r="G85" i="19" s="1"/>
  <c r="G84" i="19" s="1"/>
  <c r="G83" i="19" s="1"/>
  <c r="G82" i="19" s="1"/>
  <c r="G78" i="19"/>
  <c r="G77" i="19" s="1"/>
  <c r="G76" i="19" s="1"/>
  <c r="G75" i="19" s="1"/>
  <c r="G74" i="19" s="1"/>
  <c r="I77" i="19"/>
  <c r="H77" i="19"/>
  <c r="H76" i="19" s="1"/>
  <c r="H75" i="19" s="1"/>
  <c r="H74" i="19" s="1"/>
  <c r="I76" i="19"/>
  <c r="I75" i="19" s="1"/>
  <c r="I74" i="19" s="1"/>
  <c r="I72" i="19"/>
  <c r="H72" i="19"/>
  <c r="G72" i="19"/>
  <c r="I70" i="19"/>
  <c r="I69" i="19" s="1"/>
  <c r="I68" i="19" s="1"/>
  <c r="I67" i="19" s="1"/>
  <c r="I66" i="19" s="1"/>
  <c r="H70" i="19"/>
  <c r="G70" i="19"/>
  <c r="G69" i="19" s="1"/>
  <c r="G68" i="19" s="1"/>
  <c r="G67" i="19" s="1"/>
  <c r="G66" i="19" s="1"/>
  <c r="H69" i="19"/>
  <c r="H68" i="19" s="1"/>
  <c r="H67" i="19" s="1"/>
  <c r="H66" i="19" s="1"/>
  <c r="I64" i="19"/>
  <c r="I63" i="19" s="1"/>
  <c r="I62" i="19" s="1"/>
  <c r="I61" i="19" s="1"/>
  <c r="I60" i="19" s="1"/>
  <c r="I59" i="19" s="1"/>
  <c r="H64" i="19"/>
  <c r="H63" i="19" s="1"/>
  <c r="H62" i="19" s="1"/>
  <c r="H61" i="19" s="1"/>
  <c r="H60" i="19" s="1"/>
  <c r="G64" i="19"/>
  <c r="G63" i="19"/>
  <c r="G62" i="19" s="1"/>
  <c r="G61" i="19" s="1"/>
  <c r="G60" i="19" s="1"/>
  <c r="I56" i="19"/>
  <c r="H56" i="19"/>
  <c r="H55" i="19" s="1"/>
  <c r="H54" i="19" s="1"/>
  <c r="H53" i="19" s="1"/>
  <c r="H52" i="19" s="1"/>
  <c r="H51" i="19" s="1"/>
  <c r="G56" i="19"/>
  <c r="I55" i="19"/>
  <c r="I54" i="19" s="1"/>
  <c r="I53" i="19" s="1"/>
  <c r="I52" i="19" s="1"/>
  <c r="I51" i="19" s="1"/>
  <c r="G55" i="19"/>
  <c r="G54" i="19" s="1"/>
  <c r="G53" i="19" s="1"/>
  <c r="G52" i="19" s="1"/>
  <c r="G51" i="19" s="1"/>
  <c r="I47" i="19"/>
  <c r="I46" i="19" s="1"/>
  <c r="I45" i="19" s="1"/>
  <c r="I44" i="19" s="1"/>
  <c r="I43" i="19" s="1"/>
  <c r="H47" i="19"/>
  <c r="H46" i="19" s="1"/>
  <c r="H45" i="19" s="1"/>
  <c r="H44" i="19" s="1"/>
  <c r="H43" i="19" s="1"/>
  <c r="G47" i="19"/>
  <c r="G46" i="19" s="1"/>
  <c r="G45" i="19" s="1"/>
  <c r="G44" i="19" s="1"/>
  <c r="G43" i="19" s="1"/>
  <c r="I41" i="19"/>
  <c r="I40" i="19" s="1"/>
  <c r="I39" i="19" s="1"/>
  <c r="I38" i="19" s="1"/>
  <c r="I37" i="19" s="1"/>
  <c r="H41" i="19"/>
  <c r="G41" i="19"/>
  <c r="G40" i="19" s="1"/>
  <c r="G39" i="19" s="1"/>
  <c r="G38" i="19" s="1"/>
  <c r="G37" i="19" s="1"/>
  <c r="H40" i="19"/>
  <c r="H39" i="19" s="1"/>
  <c r="H38" i="19" s="1"/>
  <c r="H37" i="19" s="1"/>
  <c r="I32" i="19"/>
  <c r="I31" i="19" s="1"/>
  <c r="I30" i="19" s="1"/>
  <c r="I29" i="19" s="1"/>
  <c r="I28" i="19" s="1"/>
  <c r="H32" i="19"/>
  <c r="H31" i="19" s="1"/>
  <c r="H30" i="19" s="1"/>
  <c r="H29" i="19" s="1"/>
  <c r="H28" i="19" s="1"/>
  <c r="G32" i="19"/>
  <c r="G31" i="19" s="1"/>
  <c r="G30" i="19" s="1"/>
  <c r="G29" i="19" s="1"/>
  <c r="G28" i="19" s="1"/>
  <c r="I26" i="19"/>
  <c r="H26" i="19"/>
  <c r="H25" i="19" s="1"/>
  <c r="H24" i="19" s="1"/>
  <c r="H23" i="19" s="1"/>
  <c r="H22" i="19" s="1"/>
  <c r="G26" i="19"/>
  <c r="G25" i="19" s="1"/>
  <c r="G24" i="19" s="1"/>
  <c r="G23" i="19" s="1"/>
  <c r="G22" i="19" s="1"/>
  <c r="I25" i="19"/>
  <c r="I24" i="19" s="1"/>
  <c r="I23" i="19" s="1"/>
  <c r="I22" i="19" s="1"/>
  <c r="I18" i="19"/>
  <c r="I17" i="19" s="1"/>
  <c r="I16" i="19" s="1"/>
  <c r="H18" i="19"/>
  <c r="H17" i="19" s="1"/>
  <c r="H16" i="19" s="1"/>
  <c r="G18" i="19"/>
  <c r="G17" i="19" s="1"/>
  <c r="G16" i="19" s="1"/>
  <c r="I399" i="18"/>
  <c r="I398" i="18" s="1"/>
  <c r="I397" i="18" s="1"/>
  <c r="I396" i="18" s="1"/>
  <c r="I395" i="18" s="1"/>
  <c r="I394" i="18" s="1"/>
  <c r="H399" i="18"/>
  <c r="H398" i="18" s="1"/>
  <c r="G399" i="18"/>
  <c r="G398" i="18"/>
  <c r="G397" i="18" s="1"/>
  <c r="G396" i="18" s="1"/>
  <c r="G395" i="18" s="1"/>
  <c r="G394" i="18" s="1"/>
  <c r="H397" i="18"/>
  <c r="H396" i="18" s="1"/>
  <c r="H395" i="18"/>
  <c r="H394" i="18" s="1"/>
  <c r="I390" i="18"/>
  <c r="H390" i="18"/>
  <c r="H389" i="18" s="1"/>
  <c r="G390" i="18"/>
  <c r="G389" i="18" s="1"/>
  <c r="G388" i="18" s="1"/>
  <c r="G387" i="18" s="1"/>
  <c r="G386" i="18" s="1"/>
  <c r="G385" i="18" s="1"/>
  <c r="I389" i="18"/>
  <c r="I388" i="18" s="1"/>
  <c r="I387" i="18" s="1"/>
  <c r="I386" i="18" s="1"/>
  <c r="H388" i="18"/>
  <c r="H387" i="18" s="1"/>
  <c r="H386" i="18" s="1"/>
  <c r="H385" i="18" s="1"/>
  <c r="I385" i="18"/>
  <c r="I381" i="18"/>
  <c r="H381" i="18"/>
  <c r="H380" i="18" s="1"/>
  <c r="G381" i="18"/>
  <c r="I380" i="18"/>
  <c r="I379" i="18" s="1"/>
  <c r="G380" i="18"/>
  <c r="G379" i="18" s="1"/>
  <c r="G378" i="18" s="1"/>
  <c r="G377" i="18" s="1"/>
  <c r="H379" i="18"/>
  <c r="H378" i="18" s="1"/>
  <c r="I378" i="18"/>
  <c r="I377" i="18" s="1"/>
  <c r="H377" i="18"/>
  <c r="I372" i="18"/>
  <c r="I371" i="18" s="1"/>
  <c r="H372" i="18"/>
  <c r="G372" i="18"/>
  <c r="G371" i="18" s="1"/>
  <c r="G370" i="18" s="1"/>
  <c r="H371" i="18"/>
  <c r="H370" i="18" s="1"/>
  <c r="I370" i="18"/>
  <c r="I368" i="18"/>
  <c r="I367" i="18" s="1"/>
  <c r="I366" i="18" s="1"/>
  <c r="I365" i="18" s="1"/>
  <c r="I364" i="18" s="1"/>
  <c r="I363" i="18" s="1"/>
  <c r="H368" i="18"/>
  <c r="H367" i="18" s="1"/>
  <c r="G368" i="18"/>
  <c r="G367" i="18" s="1"/>
  <c r="I359" i="18"/>
  <c r="I358" i="18" s="1"/>
  <c r="I357" i="18" s="1"/>
  <c r="I356" i="18" s="1"/>
  <c r="I355" i="18" s="1"/>
  <c r="I354" i="18" s="1"/>
  <c r="H359" i="18"/>
  <c r="H358" i="18" s="1"/>
  <c r="H357" i="18" s="1"/>
  <c r="H356" i="18" s="1"/>
  <c r="H355" i="18" s="1"/>
  <c r="H354" i="18" s="1"/>
  <c r="G359" i="18"/>
  <c r="G358" i="18"/>
  <c r="G357" i="18" s="1"/>
  <c r="G356" i="18" s="1"/>
  <c r="G355" i="18" s="1"/>
  <c r="G354" i="18" s="1"/>
  <c r="I350" i="18"/>
  <c r="H350" i="18"/>
  <c r="H349" i="18" s="1"/>
  <c r="G350" i="18"/>
  <c r="I349" i="18"/>
  <c r="I348" i="18" s="1"/>
  <c r="I347" i="18" s="1"/>
  <c r="I346" i="18" s="1"/>
  <c r="G349" i="18"/>
  <c r="G348" i="18" s="1"/>
  <c r="H348" i="18"/>
  <c r="H347" i="18" s="1"/>
  <c r="H346" i="18" s="1"/>
  <c r="H345" i="18" s="1"/>
  <c r="G347" i="18"/>
  <c r="G346" i="18" s="1"/>
  <c r="G345" i="18" s="1"/>
  <c r="I345" i="18"/>
  <c r="I342" i="18"/>
  <c r="H342" i="18"/>
  <c r="H341" i="18" s="1"/>
  <c r="G342" i="18"/>
  <c r="I341" i="18"/>
  <c r="I340" i="18" s="1"/>
  <c r="I339" i="18" s="1"/>
  <c r="I338" i="18" s="1"/>
  <c r="I337" i="18" s="1"/>
  <c r="G341" i="18"/>
  <c r="G340" i="18" s="1"/>
  <c r="G339" i="18" s="1"/>
  <c r="G338" i="18" s="1"/>
  <c r="H340" i="18"/>
  <c r="H339" i="18" s="1"/>
  <c r="H338" i="18"/>
  <c r="H337" i="18" s="1"/>
  <c r="G337" i="18"/>
  <c r="I334" i="18"/>
  <c r="I333" i="18" s="1"/>
  <c r="I332" i="18" s="1"/>
  <c r="I331" i="18" s="1"/>
  <c r="I330" i="18" s="1"/>
  <c r="I329" i="18" s="1"/>
  <c r="H334" i="18"/>
  <c r="H333" i="18" s="1"/>
  <c r="G334" i="18"/>
  <c r="G333" i="18"/>
  <c r="G332" i="18" s="1"/>
  <c r="H332" i="18"/>
  <c r="H331" i="18" s="1"/>
  <c r="H330" i="18" s="1"/>
  <c r="H329" i="18" s="1"/>
  <c r="G331" i="18"/>
  <c r="G330" i="18" s="1"/>
  <c r="G329" i="18" s="1"/>
  <c r="I326" i="18"/>
  <c r="H326" i="18"/>
  <c r="G326" i="18"/>
  <c r="I324" i="18"/>
  <c r="H324" i="18"/>
  <c r="G324" i="18"/>
  <c r="I322" i="18"/>
  <c r="H322" i="18"/>
  <c r="G322" i="18"/>
  <c r="I320" i="18"/>
  <c r="H320" i="18"/>
  <c r="G320" i="18"/>
  <c r="I316" i="18"/>
  <c r="I315" i="18" s="1"/>
  <c r="I314" i="18" s="1"/>
  <c r="I313" i="18" s="1"/>
  <c r="H316" i="18"/>
  <c r="G316" i="18"/>
  <c r="G315" i="18"/>
  <c r="G314" i="18" s="1"/>
  <c r="G313" i="18" s="1"/>
  <c r="I311" i="18"/>
  <c r="H311" i="18"/>
  <c r="H310" i="18" s="1"/>
  <c r="G311" i="18"/>
  <c r="I310" i="18"/>
  <c r="I309" i="18" s="1"/>
  <c r="G310" i="18"/>
  <c r="G309" i="18" s="1"/>
  <c r="G308" i="18" s="1"/>
  <c r="H309" i="18"/>
  <c r="H308" i="18" s="1"/>
  <c r="I308" i="18"/>
  <c r="I302" i="18"/>
  <c r="H302" i="18"/>
  <c r="H301" i="18" s="1"/>
  <c r="G302" i="18"/>
  <c r="I301" i="18"/>
  <c r="I300" i="18" s="1"/>
  <c r="G301" i="18"/>
  <c r="G300" i="18" s="1"/>
  <c r="H300" i="18"/>
  <c r="I298" i="18"/>
  <c r="H298" i="18"/>
  <c r="G298" i="18"/>
  <c r="I296" i="18"/>
  <c r="H296" i="18"/>
  <c r="G296" i="18"/>
  <c r="I294" i="18"/>
  <c r="H294" i="18"/>
  <c r="G294" i="18"/>
  <c r="I292" i="18"/>
  <c r="H292" i="18"/>
  <c r="G292" i="18"/>
  <c r="I289" i="18"/>
  <c r="H289" i="18"/>
  <c r="G289" i="18"/>
  <c r="H288" i="18"/>
  <c r="I286" i="18"/>
  <c r="H286" i="18"/>
  <c r="G286" i="18"/>
  <c r="I284" i="18"/>
  <c r="H284" i="18"/>
  <c r="G284" i="18"/>
  <c r="I281" i="18"/>
  <c r="H281" i="18"/>
  <c r="G281" i="18"/>
  <c r="I278" i="18"/>
  <c r="H278" i="18"/>
  <c r="G278" i="18"/>
  <c r="I275" i="18"/>
  <c r="H275" i="18"/>
  <c r="G275" i="18"/>
  <c r="I273" i="18"/>
  <c r="H273" i="18"/>
  <c r="G273" i="18"/>
  <c r="I268" i="18"/>
  <c r="H268" i="18"/>
  <c r="G268" i="18"/>
  <c r="I265" i="18"/>
  <c r="H265" i="18"/>
  <c r="G265" i="18"/>
  <c r="I261" i="18"/>
  <c r="H261" i="18"/>
  <c r="G261" i="18"/>
  <c r="I257" i="18"/>
  <c r="I256" i="18" s="1"/>
  <c r="H257" i="18"/>
  <c r="G257" i="18"/>
  <c r="G256" i="18"/>
  <c r="I254" i="18"/>
  <c r="H254" i="18"/>
  <c r="G254" i="18"/>
  <c r="I252" i="18"/>
  <c r="H252" i="18"/>
  <c r="G252" i="18"/>
  <c r="I248" i="18"/>
  <c r="H248" i="18"/>
  <c r="G248" i="18"/>
  <c r="I244" i="18"/>
  <c r="H244" i="18"/>
  <c r="G244" i="18"/>
  <c r="I242" i="18"/>
  <c r="H242" i="18"/>
  <c r="H234" i="18" s="1"/>
  <c r="G242" i="18"/>
  <c r="I235" i="18"/>
  <c r="I234" i="18" s="1"/>
  <c r="H235" i="18"/>
  <c r="G235" i="18"/>
  <c r="G234" i="18" s="1"/>
  <c r="I231" i="18"/>
  <c r="H231" i="18"/>
  <c r="G231" i="18"/>
  <c r="I228" i="18"/>
  <c r="H228" i="18"/>
  <c r="G228" i="18"/>
  <c r="I225" i="18"/>
  <c r="H225" i="18"/>
  <c r="G225" i="18"/>
  <c r="I216" i="18"/>
  <c r="I215" i="18" s="1"/>
  <c r="H216" i="18"/>
  <c r="G216" i="18"/>
  <c r="G215" i="18" s="1"/>
  <c r="G214" i="18" s="1"/>
  <c r="G213" i="18" s="1"/>
  <c r="G212" i="18" s="1"/>
  <c r="H215" i="18"/>
  <c r="H214" i="18" s="1"/>
  <c r="I214" i="18"/>
  <c r="I213" i="18" s="1"/>
  <c r="I212" i="18" s="1"/>
  <c r="H213" i="18"/>
  <c r="H212" i="18" s="1"/>
  <c r="H204" i="18"/>
  <c r="G201" i="18"/>
  <c r="I202" i="18"/>
  <c r="H202" i="18"/>
  <c r="G202" i="18"/>
  <c r="I201" i="18"/>
  <c r="I200" i="18" s="1"/>
  <c r="I199" i="18" s="1"/>
  <c r="I198" i="18" s="1"/>
  <c r="I196" i="18"/>
  <c r="I195" i="18" s="1"/>
  <c r="I194" i="18" s="1"/>
  <c r="H196" i="18"/>
  <c r="H195" i="18" s="1"/>
  <c r="H194" i="18" s="1"/>
  <c r="G196" i="18"/>
  <c r="G195" i="18" s="1"/>
  <c r="G194" i="18" s="1"/>
  <c r="I191" i="18"/>
  <c r="I190" i="18" s="1"/>
  <c r="I189" i="18" s="1"/>
  <c r="H191" i="18"/>
  <c r="H190" i="18" s="1"/>
  <c r="H189" i="18" s="1"/>
  <c r="G191" i="18"/>
  <c r="G190" i="18"/>
  <c r="G189" i="18" s="1"/>
  <c r="I181" i="18"/>
  <c r="I180" i="18" s="1"/>
  <c r="I174" i="18" s="1"/>
  <c r="I173" i="18" s="1"/>
  <c r="H181" i="18"/>
  <c r="H180" i="18" s="1"/>
  <c r="G181" i="18"/>
  <c r="G180" i="18" s="1"/>
  <c r="G174" i="18" s="1"/>
  <c r="G173" i="18" s="1"/>
  <c r="I178" i="18"/>
  <c r="H178" i="18"/>
  <c r="G178" i="18"/>
  <c r="I176" i="18"/>
  <c r="I175" i="18" s="1"/>
  <c r="H176" i="18"/>
  <c r="G176" i="18"/>
  <c r="G175" i="18" s="1"/>
  <c r="H175" i="18"/>
  <c r="I171" i="18"/>
  <c r="I170" i="18" s="1"/>
  <c r="I169" i="18" s="1"/>
  <c r="H171" i="18"/>
  <c r="H170" i="18" s="1"/>
  <c r="H169" i="18" s="1"/>
  <c r="G171" i="18"/>
  <c r="G170" i="18" s="1"/>
  <c r="G169" i="18" s="1"/>
  <c r="I165" i="18"/>
  <c r="H165" i="18"/>
  <c r="H164" i="18" s="1"/>
  <c r="G165" i="18"/>
  <c r="I164" i="18"/>
  <c r="I163" i="18" s="1"/>
  <c r="G164" i="18"/>
  <c r="G163" i="18" s="1"/>
  <c r="H163" i="18"/>
  <c r="I161" i="18"/>
  <c r="H161" i="18"/>
  <c r="G161" i="18"/>
  <c r="G157" i="18" s="1"/>
  <c r="I158" i="18"/>
  <c r="I157" i="18" s="1"/>
  <c r="H158" i="18"/>
  <c r="H157" i="18" s="1"/>
  <c r="G158" i="18"/>
  <c r="I155" i="18"/>
  <c r="I154" i="18" s="1"/>
  <c r="H155" i="18"/>
  <c r="H154" i="18" s="1"/>
  <c r="G155" i="18"/>
  <c r="G154" i="18" s="1"/>
  <c r="I151" i="18"/>
  <c r="H151" i="18"/>
  <c r="G151" i="18"/>
  <c r="I148" i="18"/>
  <c r="I147" i="18" s="1"/>
  <c r="H148" i="18"/>
  <c r="H147" i="18" s="1"/>
  <c r="G148" i="18"/>
  <c r="I140" i="18"/>
  <c r="I139" i="18" s="1"/>
  <c r="H140" i="18"/>
  <c r="H139" i="18" s="1"/>
  <c r="G140" i="18"/>
  <c r="G139" i="18" s="1"/>
  <c r="I134" i="18"/>
  <c r="I133" i="18" s="1"/>
  <c r="H134" i="18"/>
  <c r="H133" i="18" s="1"/>
  <c r="G134" i="18"/>
  <c r="G133" i="18" s="1"/>
  <c r="I119" i="18"/>
  <c r="H119" i="18"/>
  <c r="G119" i="18"/>
  <c r="I115" i="18"/>
  <c r="I114" i="18" s="1"/>
  <c r="I113" i="18" s="1"/>
  <c r="I112" i="18" s="1"/>
  <c r="I111" i="18" s="1"/>
  <c r="I110" i="18" s="1"/>
  <c r="H115" i="18"/>
  <c r="G115" i="18"/>
  <c r="G114" i="18" s="1"/>
  <c r="G113" i="18" s="1"/>
  <c r="G112" i="18" s="1"/>
  <c r="G111" i="18" s="1"/>
  <c r="G110" i="18" s="1"/>
  <c r="H114" i="18"/>
  <c r="H113" i="18" s="1"/>
  <c r="H112" i="18" s="1"/>
  <c r="H111" i="18" s="1"/>
  <c r="H110" i="18" s="1"/>
  <c r="I106" i="18"/>
  <c r="I105" i="18" s="1"/>
  <c r="I104" i="18" s="1"/>
  <c r="I103" i="18" s="1"/>
  <c r="I102" i="18" s="1"/>
  <c r="I101" i="18" s="1"/>
  <c r="H106" i="18"/>
  <c r="G106" i="18"/>
  <c r="G105" i="18" s="1"/>
  <c r="G104" i="18" s="1"/>
  <c r="G103" i="18" s="1"/>
  <c r="G102" i="18" s="1"/>
  <c r="G101" i="18" s="1"/>
  <c r="H105" i="18"/>
  <c r="H104" i="18" s="1"/>
  <c r="H103" i="18" s="1"/>
  <c r="H102" i="18" s="1"/>
  <c r="H101" i="18" s="1"/>
  <c r="I97" i="18"/>
  <c r="I96" i="18" s="1"/>
  <c r="I95" i="18" s="1"/>
  <c r="I94" i="18" s="1"/>
  <c r="I93" i="18" s="1"/>
  <c r="I92" i="18" s="1"/>
  <c r="H97" i="18"/>
  <c r="G97" i="18"/>
  <c r="G96" i="18" s="1"/>
  <c r="G95" i="18" s="1"/>
  <c r="G94" i="18" s="1"/>
  <c r="G93" i="18" s="1"/>
  <c r="G92" i="18" s="1"/>
  <c r="H96" i="18"/>
  <c r="H95" i="18" s="1"/>
  <c r="H94" i="18" s="1"/>
  <c r="H93" i="18" s="1"/>
  <c r="H92" i="18" s="1"/>
  <c r="I87" i="18"/>
  <c r="I86" i="18" s="1"/>
  <c r="I85" i="18" s="1"/>
  <c r="I84" i="18" s="1"/>
  <c r="I83" i="18" s="1"/>
  <c r="I82" i="18" s="1"/>
  <c r="H87" i="18"/>
  <c r="H86" i="18" s="1"/>
  <c r="H85" i="18" s="1"/>
  <c r="H84" i="18" s="1"/>
  <c r="H83" i="18" s="1"/>
  <c r="H82" i="18" s="1"/>
  <c r="G87" i="18"/>
  <c r="G86" i="18" s="1"/>
  <c r="G85" i="18" s="1"/>
  <c r="G84" i="18" s="1"/>
  <c r="G83" i="18" s="1"/>
  <c r="G82" i="18" s="1"/>
  <c r="G78" i="18"/>
  <c r="G77" i="18" s="1"/>
  <c r="G76" i="18" s="1"/>
  <c r="G75" i="18" s="1"/>
  <c r="G74" i="18" s="1"/>
  <c r="I77" i="18"/>
  <c r="H77" i="18"/>
  <c r="H76" i="18" s="1"/>
  <c r="H75" i="18" s="1"/>
  <c r="H74" i="18" s="1"/>
  <c r="I76" i="18"/>
  <c r="I75" i="18" s="1"/>
  <c r="I74" i="18" s="1"/>
  <c r="I72" i="18"/>
  <c r="H72" i="18"/>
  <c r="G72" i="18"/>
  <c r="I70" i="18"/>
  <c r="I69" i="18" s="1"/>
  <c r="I68" i="18" s="1"/>
  <c r="I67" i="18" s="1"/>
  <c r="I66" i="18" s="1"/>
  <c r="H70" i="18"/>
  <c r="G70" i="18"/>
  <c r="G69" i="18" s="1"/>
  <c r="G68" i="18" s="1"/>
  <c r="G67" i="18" s="1"/>
  <c r="G66" i="18" s="1"/>
  <c r="H69" i="18"/>
  <c r="H68" i="18" s="1"/>
  <c r="H67" i="18" s="1"/>
  <c r="H66" i="18" s="1"/>
  <c r="I64" i="18"/>
  <c r="I63" i="18" s="1"/>
  <c r="I62" i="18" s="1"/>
  <c r="I61" i="18" s="1"/>
  <c r="I60" i="18" s="1"/>
  <c r="H64" i="18"/>
  <c r="H63" i="18" s="1"/>
  <c r="H62" i="18" s="1"/>
  <c r="H61" i="18" s="1"/>
  <c r="H60" i="18" s="1"/>
  <c r="H59" i="18" s="1"/>
  <c r="G64" i="18"/>
  <c r="G63" i="18"/>
  <c r="G62" i="18" s="1"/>
  <c r="G61" i="18" s="1"/>
  <c r="G60" i="18" s="1"/>
  <c r="I56" i="18"/>
  <c r="H56" i="18"/>
  <c r="H55" i="18" s="1"/>
  <c r="H54" i="18" s="1"/>
  <c r="H53" i="18" s="1"/>
  <c r="H52" i="18" s="1"/>
  <c r="H51" i="18" s="1"/>
  <c r="G56" i="18"/>
  <c r="I55" i="18"/>
  <c r="I54" i="18" s="1"/>
  <c r="I53" i="18" s="1"/>
  <c r="I52" i="18" s="1"/>
  <c r="I51" i="18" s="1"/>
  <c r="G55" i="18"/>
  <c r="G54" i="18" s="1"/>
  <c r="G53" i="18" s="1"/>
  <c r="G52" i="18" s="1"/>
  <c r="G51" i="18" s="1"/>
  <c r="I47" i="18"/>
  <c r="I46" i="18" s="1"/>
  <c r="I45" i="18" s="1"/>
  <c r="I44" i="18" s="1"/>
  <c r="I43" i="18" s="1"/>
  <c r="H47" i="18"/>
  <c r="H46" i="18" s="1"/>
  <c r="H45" i="18" s="1"/>
  <c r="H44" i="18" s="1"/>
  <c r="H43" i="18" s="1"/>
  <c r="G47" i="18"/>
  <c r="G46" i="18" s="1"/>
  <c r="G45" i="18" s="1"/>
  <c r="G44" i="18" s="1"/>
  <c r="G43" i="18" s="1"/>
  <c r="I41" i="18"/>
  <c r="I40" i="18" s="1"/>
  <c r="I39" i="18" s="1"/>
  <c r="I38" i="18" s="1"/>
  <c r="I37" i="18" s="1"/>
  <c r="H41" i="18"/>
  <c r="H40" i="18" s="1"/>
  <c r="H39" i="18" s="1"/>
  <c r="H38" i="18" s="1"/>
  <c r="H37" i="18" s="1"/>
  <c r="G41" i="18"/>
  <c r="G40" i="18" s="1"/>
  <c r="G39" i="18" s="1"/>
  <c r="G38" i="18" s="1"/>
  <c r="G37" i="18" s="1"/>
  <c r="I32" i="18"/>
  <c r="I31" i="18" s="1"/>
  <c r="I30" i="18" s="1"/>
  <c r="I29" i="18" s="1"/>
  <c r="I28" i="18" s="1"/>
  <c r="H32" i="18"/>
  <c r="H31" i="18" s="1"/>
  <c r="H30" i="18" s="1"/>
  <c r="H29" i="18" s="1"/>
  <c r="H28" i="18" s="1"/>
  <c r="G32" i="18"/>
  <c r="G31" i="18" s="1"/>
  <c r="G30" i="18" s="1"/>
  <c r="G29" i="18" s="1"/>
  <c r="G28" i="18" s="1"/>
  <c r="I26" i="18"/>
  <c r="I25" i="18" s="1"/>
  <c r="I24" i="18" s="1"/>
  <c r="I23" i="18" s="1"/>
  <c r="I22" i="18" s="1"/>
  <c r="H26" i="18"/>
  <c r="H25" i="18" s="1"/>
  <c r="H24" i="18" s="1"/>
  <c r="H23" i="18" s="1"/>
  <c r="H22" i="18" s="1"/>
  <c r="G26" i="18"/>
  <c r="G25" i="18" s="1"/>
  <c r="G24" i="18" s="1"/>
  <c r="G23" i="18" s="1"/>
  <c r="G22" i="18" s="1"/>
  <c r="I18" i="18"/>
  <c r="I17" i="18" s="1"/>
  <c r="I16" i="18" s="1"/>
  <c r="H18" i="18"/>
  <c r="H17" i="18" s="1"/>
  <c r="H16" i="18" s="1"/>
  <c r="G18" i="18"/>
  <c r="G17" i="18" s="1"/>
  <c r="G16" i="18" s="1"/>
  <c r="H366" i="19" l="1"/>
  <c r="H365" i="19" s="1"/>
  <c r="H364" i="19" s="1"/>
  <c r="H363" i="19" s="1"/>
  <c r="I366" i="19"/>
  <c r="I365" i="19" s="1"/>
  <c r="I364" i="19" s="1"/>
  <c r="I363" i="19" s="1"/>
  <c r="G201" i="19"/>
  <c r="G200" i="19" s="1"/>
  <c r="G198" i="19" s="1"/>
  <c r="H59" i="19"/>
  <c r="I36" i="19"/>
  <c r="G153" i="19"/>
  <c r="I188" i="19"/>
  <c r="I187" i="19" s="1"/>
  <c r="I186" i="19" s="1"/>
  <c r="H188" i="19"/>
  <c r="H187" i="19" s="1"/>
  <c r="H186" i="19" s="1"/>
  <c r="G188" i="19"/>
  <c r="G187" i="19" s="1"/>
  <c r="G174" i="19"/>
  <c r="G173" i="19" s="1"/>
  <c r="G132" i="19"/>
  <c r="I132" i="19"/>
  <c r="H132" i="19"/>
  <c r="G36" i="19"/>
  <c r="H21" i="19"/>
  <c r="G21" i="19"/>
  <c r="G200" i="18"/>
  <c r="G199" i="18" s="1"/>
  <c r="G198" i="18" s="1"/>
  <c r="H366" i="18"/>
  <c r="H365" i="18" s="1"/>
  <c r="H364" i="18" s="1"/>
  <c r="H363" i="18" s="1"/>
  <c r="G366" i="18"/>
  <c r="G365" i="18" s="1"/>
  <c r="G364" i="18" s="1"/>
  <c r="G363" i="18" s="1"/>
  <c r="H201" i="18"/>
  <c r="H200" i="18" s="1"/>
  <c r="H199" i="18" s="1"/>
  <c r="H198" i="18" s="1"/>
  <c r="G21" i="18"/>
  <c r="H36" i="18"/>
  <c r="G59" i="18"/>
  <c r="I36" i="18"/>
  <c r="I188" i="18"/>
  <c r="I187" i="18" s="1"/>
  <c r="I186" i="18" s="1"/>
  <c r="H188" i="18"/>
  <c r="H187" i="18" s="1"/>
  <c r="G188" i="18"/>
  <c r="G187" i="18" s="1"/>
  <c r="H174" i="18"/>
  <c r="H173" i="18" s="1"/>
  <c r="H153" i="18"/>
  <c r="H131" i="18" s="1"/>
  <c r="H130" i="18" s="1"/>
  <c r="H129" i="18" s="1"/>
  <c r="G147" i="18"/>
  <c r="I132" i="18"/>
  <c r="H132" i="18"/>
  <c r="G36" i="18"/>
  <c r="I21" i="18"/>
  <c r="H21" i="18"/>
  <c r="H15" i="18" s="1"/>
  <c r="I307" i="19"/>
  <c r="I306" i="19" s="1"/>
  <c r="H307" i="19"/>
  <c r="H306" i="19" s="1"/>
  <c r="I288" i="19"/>
  <c r="G288" i="19"/>
  <c r="G223" i="19" s="1"/>
  <c r="G222" i="19" s="1"/>
  <c r="G221" i="19" s="1"/>
  <c r="H288" i="19"/>
  <c r="I256" i="19"/>
  <c r="H256" i="19"/>
  <c r="H223" i="19" s="1"/>
  <c r="H222" i="19" s="1"/>
  <c r="H221" i="19" s="1"/>
  <c r="I234" i="19"/>
  <c r="I223" i="19" s="1"/>
  <c r="I222" i="19" s="1"/>
  <c r="I221" i="19" s="1"/>
  <c r="H224" i="19"/>
  <c r="H315" i="18"/>
  <c r="H314" i="18" s="1"/>
  <c r="H313" i="18" s="1"/>
  <c r="H307" i="18" s="1"/>
  <c r="H306" i="18" s="1"/>
  <c r="I288" i="18"/>
  <c r="H256" i="18"/>
  <c r="I224" i="18"/>
  <c r="I223" i="18" s="1"/>
  <c r="I222" i="18" s="1"/>
  <c r="I221" i="18" s="1"/>
  <c r="G288" i="18"/>
  <c r="G224" i="18"/>
  <c r="H224" i="18"/>
  <c r="H223" i="18" s="1"/>
  <c r="H222" i="18" s="1"/>
  <c r="H221" i="18" s="1"/>
  <c r="H220" i="18" s="1"/>
  <c r="I21" i="19"/>
  <c r="H36" i="19"/>
  <c r="G59" i="19"/>
  <c r="G15" i="19" s="1"/>
  <c r="G131" i="19"/>
  <c r="G130" i="19" s="1"/>
  <c r="G129" i="19" s="1"/>
  <c r="I131" i="19"/>
  <c r="I130" i="19" s="1"/>
  <c r="I129" i="19" s="1"/>
  <c r="H153" i="19"/>
  <c r="H131" i="19" s="1"/>
  <c r="H130" i="19" s="1"/>
  <c r="H129" i="19" s="1"/>
  <c r="G307" i="19"/>
  <c r="G306" i="19" s="1"/>
  <c r="I59" i="18"/>
  <c r="G153" i="18"/>
  <c r="G132" i="18"/>
  <c r="I153" i="18"/>
  <c r="I307" i="18"/>
  <c r="I306" i="18" s="1"/>
  <c r="G307" i="18"/>
  <c r="G306" i="18" s="1"/>
  <c r="H294" i="16"/>
  <c r="G186" i="19" l="1"/>
  <c r="I15" i="19"/>
  <c r="I13" i="19" s="1"/>
  <c r="I12" i="19" s="1"/>
  <c r="H15" i="19"/>
  <c r="H13" i="19" s="1"/>
  <c r="H12" i="19" s="1"/>
  <c r="G186" i="18"/>
  <c r="H186" i="18"/>
  <c r="H127" i="18" s="1"/>
  <c r="G15" i="18"/>
  <c r="G13" i="18" s="1"/>
  <c r="G12" i="18" s="1"/>
  <c r="I15" i="18"/>
  <c r="I13" i="18" s="1"/>
  <c r="I12" i="18" s="1"/>
  <c r="G131" i="18"/>
  <c r="G130" i="18" s="1"/>
  <c r="G129" i="18" s="1"/>
  <c r="I131" i="18"/>
  <c r="I130" i="18" s="1"/>
  <c r="I129" i="18" s="1"/>
  <c r="I127" i="18" s="1"/>
  <c r="I126" i="18" s="1"/>
  <c r="H220" i="19"/>
  <c r="H127" i="19" s="1"/>
  <c r="H126" i="19" s="1"/>
  <c r="I220" i="19"/>
  <c r="I127" i="19" s="1"/>
  <c r="I125" i="19" s="1"/>
  <c r="I124" i="19" s="1"/>
  <c r="I220" i="18"/>
  <c r="G223" i="18"/>
  <c r="G222" i="18" s="1"/>
  <c r="G221" i="18" s="1"/>
  <c r="G220" i="18" s="1"/>
  <c r="G14" i="19"/>
  <c r="G13" i="19"/>
  <c r="G12" i="19" s="1"/>
  <c r="I14" i="19"/>
  <c r="G220" i="19"/>
  <c r="G127" i="19" s="1"/>
  <c r="H13" i="18"/>
  <c r="H12" i="18" s="1"/>
  <c r="H14" i="18"/>
  <c r="L20" i="17"/>
  <c r="I20" i="17"/>
  <c r="G20" i="17"/>
  <c r="L19" i="17"/>
  <c r="I19" i="17"/>
  <c r="G19" i="17"/>
  <c r="H30" i="17"/>
  <c r="L10" i="17"/>
  <c r="J10" i="17"/>
  <c r="H10" i="17"/>
  <c r="H14" i="19" l="1"/>
  <c r="G14" i="18"/>
  <c r="G127" i="18"/>
  <c r="G125" i="18" s="1"/>
  <c r="G124" i="18" s="1"/>
  <c r="I14" i="18"/>
  <c r="I126" i="19"/>
  <c r="H125" i="19"/>
  <c r="H124" i="19" s="1"/>
  <c r="I125" i="18"/>
  <c r="I124" i="18" s="1"/>
  <c r="G126" i="19"/>
  <c r="G125" i="19"/>
  <c r="G124" i="19" s="1"/>
  <c r="H126" i="18"/>
  <c r="H125" i="18"/>
  <c r="H124" i="18" s="1"/>
  <c r="I21" i="17"/>
  <c r="G21" i="17"/>
  <c r="G30" i="17" s="1"/>
  <c r="L21" i="17"/>
  <c r="J30" i="17"/>
  <c r="K30" i="17"/>
  <c r="I30" i="17"/>
  <c r="I399" i="16"/>
  <c r="I398" i="16" s="1"/>
  <c r="I397" i="16" s="1"/>
  <c r="I396" i="16" s="1"/>
  <c r="I395" i="16" s="1"/>
  <c r="I394" i="16" s="1"/>
  <c r="H399" i="16"/>
  <c r="H398" i="16" s="1"/>
  <c r="H397" i="16" s="1"/>
  <c r="H396" i="16" s="1"/>
  <c r="H395" i="16" s="1"/>
  <c r="H394" i="16" s="1"/>
  <c r="G399" i="16"/>
  <c r="G398" i="16" s="1"/>
  <c r="G397" i="16" s="1"/>
  <c r="G396" i="16" s="1"/>
  <c r="G395" i="16" s="1"/>
  <c r="G394" i="16" s="1"/>
  <c r="I390" i="16"/>
  <c r="H390" i="16"/>
  <c r="H389" i="16" s="1"/>
  <c r="G390" i="16"/>
  <c r="G389" i="16" s="1"/>
  <c r="G388" i="16" s="1"/>
  <c r="G387" i="16" s="1"/>
  <c r="G386" i="16" s="1"/>
  <c r="G385" i="16" s="1"/>
  <c r="I389" i="16"/>
  <c r="I388" i="16" s="1"/>
  <c r="H388" i="16"/>
  <c r="H387" i="16" s="1"/>
  <c r="I387" i="16"/>
  <c r="I386" i="16" s="1"/>
  <c r="I385" i="16" s="1"/>
  <c r="H386" i="16"/>
  <c r="H385" i="16" s="1"/>
  <c r="I381" i="16"/>
  <c r="H381" i="16"/>
  <c r="H380" i="16" s="1"/>
  <c r="G381" i="16"/>
  <c r="I380" i="16"/>
  <c r="I379" i="16" s="1"/>
  <c r="I378" i="16" s="1"/>
  <c r="I377" i="16" s="1"/>
  <c r="G380" i="16"/>
  <c r="G379" i="16" s="1"/>
  <c r="H379" i="16"/>
  <c r="H378" i="16" s="1"/>
  <c r="H377" i="16" s="1"/>
  <c r="G378" i="16"/>
  <c r="G377" i="16" s="1"/>
  <c r="I372" i="16"/>
  <c r="I371" i="16" s="1"/>
  <c r="I370" i="16" s="1"/>
  <c r="H372" i="16"/>
  <c r="H371" i="16" s="1"/>
  <c r="H370" i="16" s="1"/>
  <c r="G372" i="16"/>
  <c r="G371" i="16" s="1"/>
  <c r="G370" i="16" s="1"/>
  <c r="I368" i="16"/>
  <c r="I367" i="16" s="1"/>
  <c r="H368" i="16"/>
  <c r="H367" i="16" s="1"/>
  <c r="G368" i="16"/>
  <c r="G367" i="16" s="1"/>
  <c r="I359" i="16"/>
  <c r="I358" i="16" s="1"/>
  <c r="I357" i="16" s="1"/>
  <c r="I356" i="16" s="1"/>
  <c r="I355" i="16" s="1"/>
  <c r="I354" i="16" s="1"/>
  <c r="H359" i="16"/>
  <c r="H358" i="16" s="1"/>
  <c r="H357" i="16" s="1"/>
  <c r="H356" i="16" s="1"/>
  <c r="H355" i="16" s="1"/>
  <c r="H354" i="16" s="1"/>
  <c r="G359" i="16"/>
  <c r="G358" i="16" s="1"/>
  <c r="G357" i="16" s="1"/>
  <c r="G356" i="16" s="1"/>
  <c r="G355" i="16" s="1"/>
  <c r="G354" i="16" s="1"/>
  <c r="I350" i="16"/>
  <c r="I349" i="16" s="1"/>
  <c r="I348" i="16" s="1"/>
  <c r="I347" i="16" s="1"/>
  <c r="I346" i="16" s="1"/>
  <c r="I345" i="16" s="1"/>
  <c r="H350" i="16"/>
  <c r="H349" i="16" s="1"/>
  <c r="G350" i="16"/>
  <c r="G349" i="16"/>
  <c r="G348" i="16" s="1"/>
  <c r="G347" i="16" s="1"/>
  <c r="G346" i="16" s="1"/>
  <c r="G345" i="16" s="1"/>
  <c r="H348" i="16"/>
  <c r="H347" i="16" s="1"/>
  <c r="H346" i="16" s="1"/>
  <c r="H345" i="16" s="1"/>
  <c r="I342" i="16"/>
  <c r="H342" i="16"/>
  <c r="H341" i="16" s="1"/>
  <c r="H340" i="16" s="1"/>
  <c r="H339" i="16" s="1"/>
  <c r="H338" i="16" s="1"/>
  <c r="H337" i="16" s="1"/>
  <c r="G342" i="16"/>
  <c r="G341" i="16" s="1"/>
  <c r="G340" i="16" s="1"/>
  <c r="G339" i="16" s="1"/>
  <c r="G338" i="16" s="1"/>
  <c r="G337" i="16" s="1"/>
  <c r="I341" i="16"/>
  <c r="I340" i="16" s="1"/>
  <c r="I339" i="16" s="1"/>
  <c r="I338" i="16" s="1"/>
  <c r="I337" i="16" s="1"/>
  <c r="I334" i="16"/>
  <c r="I333" i="16" s="1"/>
  <c r="I332" i="16" s="1"/>
  <c r="I331" i="16" s="1"/>
  <c r="I330" i="16" s="1"/>
  <c r="I329" i="16" s="1"/>
  <c r="H334" i="16"/>
  <c r="H333" i="16" s="1"/>
  <c r="H332" i="16" s="1"/>
  <c r="H331" i="16" s="1"/>
  <c r="H330" i="16" s="1"/>
  <c r="H329" i="16" s="1"/>
  <c r="G334" i="16"/>
  <c r="G333" i="16" s="1"/>
  <c r="G332" i="16" s="1"/>
  <c r="G331" i="16" s="1"/>
  <c r="G330" i="16" s="1"/>
  <c r="G329" i="16" s="1"/>
  <c r="I326" i="16"/>
  <c r="H326" i="16"/>
  <c r="G326" i="16"/>
  <c r="I324" i="16"/>
  <c r="H324" i="16"/>
  <c r="G324" i="16"/>
  <c r="I322" i="16"/>
  <c r="H322" i="16"/>
  <c r="G322" i="16"/>
  <c r="I320" i="16"/>
  <c r="H320" i="16"/>
  <c r="G320" i="16"/>
  <c r="G315" i="16" s="1"/>
  <c r="G314" i="16" s="1"/>
  <c r="G313" i="16" s="1"/>
  <c r="I316" i="16"/>
  <c r="H316" i="16"/>
  <c r="H315" i="16" s="1"/>
  <c r="H314" i="16" s="1"/>
  <c r="H313" i="16" s="1"/>
  <c r="G316" i="16"/>
  <c r="I315" i="16"/>
  <c r="I314" i="16" s="1"/>
  <c r="I313" i="16" s="1"/>
  <c r="I311" i="16"/>
  <c r="H311" i="16"/>
  <c r="H310" i="16" s="1"/>
  <c r="G311" i="16"/>
  <c r="I310" i="16"/>
  <c r="I309" i="16" s="1"/>
  <c r="I308" i="16" s="1"/>
  <c r="G310" i="16"/>
  <c r="G309" i="16" s="1"/>
  <c r="H309" i="16"/>
  <c r="H308" i="16" s="1"/>
  <c r="G308" i="16"/>
  <c r="I302" i="16"/>
  <c r="H302" i="16"/>
  <c r="H301" i="16" s="1"/>
  <c r="H300" i="16" s="1"/>
  <c r="G302" i="16"/>
  <c r="G301" i="16" s="1"/>
  <c r="G300" i="16" s="1"/>
  <c r="I301" i="16"/>
  <c r="I300" i="16" s="1"/>
  <c r="I298" i="16"/>
  <c r="H298" i="16"/>
  <c r="G298" i="16"/>
  <c r="I296" i="16"/>
  <c r="H296" i="16"/>
  <c r="G296" i="16"/>
  <c r="I294" i="16"/>
  <c r="G294" i="16"/>
  <c r="I292" i="16"/>
  <c r="I288" i="16" s="1"/>
  <c r="H292" i="16"/>
  <c r="G292" i="16"/>
  <c r="I289" i="16"/>
  <c r="H289" i="16"/>
  <c r="G289" i="16"/>
  <c r="I286" i="16"/>
  <c r="H286" i="16"/>
  <c r="G286" i="16"/>
  <c r="I284" i="16"/>
  <c r="H284" i="16"/>
  <c r="G284" i="16"/>
  <c r="I281" i="16"/>
  <c r="H281" i="16"/>
  <c r="G281" i="16"/>
  <c r="I278" i="16"/>
  <c r="H278" i="16"/>
  <c r="G278" i="16"/>
  <c r="I275" i="16"/>
  <c r="H275" i="16"/>
  <c r="G275" i="16"/>
  <c r="I273" i="16"/>
  <c r="H273" i="16"/>
  <c r="G273" i="16"/>
  <c r="I268" i="16"/>
  <c r="H268" i="16"/>
  <c r="G268" i="16"/>
  <c r="I265" i="16"/>
  <c r="H265" i="16"/>
  <c r="G265" i="16"/>
  <c r="I261" i="16"/>
  <c r="H261" i="16"/>
  <c r="G261" i="16"/>
  <c r="I257" i="16"/>
  <c r="H257" i="16"/>
  <c r="G257" i="16"/>
  <c r="I254" i="16"/>
  <c r="H254" i="16"/>
  <c r="G254" i="16"/>
  <c r="I252" i="16"/>
  <c r="H252" i="16"/>
  <c r="G252" i="16"/>
  <c r="I248" i="16"/>
  <c r="H248" i="16"/>
  <c r="G248" i="16"/>
  <c r="I244" i="16"/>
  <c r="H244" i="16"/>
  <c r="G244" i="16"/>
  <c r="I242" i="16"/>
  <c r="H242" i="16"/>
  <c r="G242" i="16"/>
  <c r="I235" i="16"/>
  <c r="H235" i="16"/>
  <c r="G235" i="16"/>
  <c r="I231" i="16"/>
  <c r="H231" i="16"/>
  <c r="G231" i="16"/>
  <c r="I228" i="16"/>
  <c r="H228" i="16"/>
  <c r="G228" i="16"/>
  <c r="I225" i="16"/>
  <c r="H225" i="16"/>
  <c r="G225" i="16"/>
  <c r="I216" i="16"/>
  <c r="H216" i="16"/>
  <c r="H215" i="16" s="1"/>
  <c r="G216" i="16"/>
  <c r="I215" i="16"/>
  <c r="I214" i="16" s="1"/>
  <c r="G215" i="16"/>
  <c r="G214" i="16" s="1"/>
  <c r="G213" i="16" s="1"/>
  <c r="G212" i="16" s="1"/>
  <c r="H214" i="16"/>
  <c r="H213" i="16" s="1"/>
  <c r="I213" i="16"/>
  <c r="I212" i="16" s="1"/>
  <c r="H212" i="16"/>
  <c r="H204" i="16"/>
  <c r="H201" i="16" s="1"/>
  <c r="H200" i="16" s="1"/>
  <c r="H199" i="16" s="1"/>
  <c r="H198" i="16" s="1"/>
  <c r="I202" i="16"/>
  <c r="I201" i="16" s="1"/>
  <c r="H202" i="16"/>
  <c r="G202" i="16"/>
  <c r="I200" i="16"/>
  <c r="I199" i="16" s="1"/>
  <c r="I198" i="16" s="1"/>
  <c r="I196" i="16"/>
  <c r="I195" i="16" s="1"/>
  <c r="I194" i="16" s="1"/>
  <c r="H196" i="16"/>
  <c r="H195" i="16" s="1"/>
  <c r="H194" i="16" s="1"/>
  <c r="G196" i="16"/>
  <c r="G195" i="16" s="1"/>
  <c r="G194" i="16" s="1"/>
  <c r="I191" i="16"/>
  <c r="I190" i="16" s="1"/>
  <c r="I189" i="16" s="1"/>
  <c r="H191" i="16"/>
  <c r="H190" i="16" s="1"/>
  <c r="H189" i="16" s="1"/>
  <c r="G191" i="16"/>
  <c r="G190" i="16" s="1"/>
  <c r="G189" i="16" s="1"/>
  <c r="I181" i="16"/>
  <c r="I180" i="16" s="1"/>
  <c r="H181" i="16"/>
  <c r="G181" i="16"/>
  <c r="G180" i="16" s="1"/>
  <c r="H180" i="16"/>
  <c r="H174" i="16" s="1"/>
  <c r="H173" i="16" s="1"/>
  <c r="I178" i="16"/>
  <c r="H178" i="16"/>
  <c r="G178" i="16"/>
  <c r="G175" i="16" s="1"/>
  <c r="I176" i="16"/>
  <c r="H176" i="16"/>
  <c r="H175" i="16" s="1"/>
  <c r="G176" i="16"/>
  <c r="I175" i="16"/>
  <c r="I171" i="16"/>
  <c r="I170" i="16" s="1"/>
  <c r="I169" i="16" s="1"/>
  <c r="H171" i="16"/>
  <c r="H170" i="16" s="1"/>
  <c r="G171" i="16"/>
  <c r="G170" i="16" s="1"/>
  <c r="G169" i="16" s="1"/>
  <c r="H169" i="16"/>
  <c r="I165" i="16"/>
  <c r="I164" i="16" s="1"/>
  <c r="H165" i="16"/>
  <c r="G165" i="16"/>
  <c r="G164" i="16" s="1"/>
  <c r="G163" i="16" s="1"/>
  <c r="H164" i="16"/>
  <c r="H163" i="16" s="1"/>
  <c r="I163" i="16"/>
  <c r="I161" i="16"/>
  <c r="H161" i="16"/>
  <c r="G161" i="16"/>
  <c r="I158" i="16"/>
  <c r="I157" i="16" s="1"/>
  <c r="H158" i="16"/>
  <c r="G158" i="16"/>
  <c r="G157" i="16" s="1"/>
  <c r="I155" i="16"/>
  <c r="I154" i="16" s="1"/>
  <c r="H155" i="16"/>
  <c r="H154" i="16" s="1"/>
  <c r="G155" i="16"/>
  <c r="G154" i="16" s="1"/>
  <c r="I151" i="16"/>
  <c r="H151" i="16"/>
  <c r="G151" i="16"/>
  <c r="I148" i="16"/>
  <c r="I147" i="16" s="1"/>
  <c r="H148" i="16"/>
  <c r="H147" i="16" s="1"/>
  <c r="G148" i="16"/>
  <c r="G147" i="16" s="1"/>
  <c r="I140" i="16"/>
  <c r="I139" i="16" s="1"/>
  <c r="H140" i="16"/>
  <c r="H139" i="16" s="1"/>
  <c r="G140" i="16"/>
  <c r="G139" i="16" s="1"/>
  <c r="I134" i="16"/>
  <c r="I133" i="16" s="1"/>
  <c r="H134" i="16"/>
  <c r="H133" i="16" s="1"/>
  <c r="G134" i="16"/>
  <c r="G133" i="16" s="1"/>
  <c r="I119" i="16"/>
  <c r="H119" i="16"/>
  <c r="G119" i="16"/>
  <c r="I115" i="16"/>
  <c r="I114" i="16" s="1"/>
  <c r="I113" i="16" s="1"/>
  <c r="I112" i="16" s="1"/>
  <c r="I111" i="16" s="1"/>
  <c r="I110" i="16" s="1"/>
  <c r="H115" i="16"/>
  <c r="H114" i="16" s="1"/>
  <c r="H113" i="16" s="1"/>
  <c r="H112" i="16" s="1"/>
  <c r="H111" i="16" s="1"/>
  <c r="H110" i="16" s="1"/>
  <c r="G115" i="16"/>
  <c r="G114" i="16" s="1"/>
  <c r="G113" i="16" s="1"/>
  <c r="G112" i="16" s="1"/>
  <c r="G111" i="16" s="1"/>
  <c r="G110" i="16" s="1"/>
  <c r="I106" i="16"/>
  <c r="I105" i="16" s="1"/>
  <c r="I104" i="16" s="1"/>
  <c r="I103" i="16" s="1"/>
  <c r="I102" i="16" s="1"/>
  <c r="I101" i="16" s="1"/>
  <c r="H106" i="16"/>
  <c r="H105" i="16" s="1"/>
  <c r="H104" i="16" s="1"/>
  <c r="H103" i="16" s="1"/>
  <c r="H102" i="16" s="1"/>
  <c r="H101" i="16" s="1"/>
  <c r="G106" i="16"/>
  <c r="G105" i="16" s="1"/>
  <c r="G104" i="16" s="1"/>
  <c r="G103" i="16" s="1"/>
  <c r="G102" i="16" s="1"/>
  <c r="G101" i="16" s="1"/>
  <c r="I97" i="16"/>
  <c r="I96" i="16" s="1"/>
  <c r="I95" i="16" s="1"/>
  <c r="I94" i="16" s="1"/>
  <c r="I93" i="16" s="1"/>
  <c r="I92" i="16" s="1"/>
  <c r="H97" i="16"/>
  <c r="H96" i="16" s="1"/>
  <c r="H95" i="16" s="1"/>
  <c r="H94" i="16" s="1"/>
  <c r="H93" i="16" s="1"/>
  <c r="H92" i="16" s="1"/>
  <c r="G97" i="16"/>
  <c r="G96" i="16" s="1"/>
  <c r="G95" i="16" s="1"/>
  <c r="G94" i="16" s="1"/>
  <c r="G93" i="16" s="1"/>
  <c r="G92" i="16" s="1"/>
  <c r="I87" i="16"/>
  <c r="I86" i="16" s="1"/>
  <c r="I85" i="16" s="1"/>
  <c r="I84" i="16" s="1"/>
  <c r="I83" i="16" s="1"/>
  <c r="I82" i="16" s="1"/>
  <c r="H87" i="16"/>
  <c r="H86" i="16" s="1"/>
  <c r="H85" i="16" s="1"/>
  <c r="H84" i="16" s="1"/>
  <c r="H83" i="16" s="1"/>
  <c r="H82" i="16" s="1"/>
  <c r="G87" i="16"/>
  <c r="G86" i="16" s="1"/>
  <c r="G85" i="16" s="1"/>
  <c r="G84" i="16" s="1"/>
  <c r="G83" i="16" s="1"/>
  <c r="G82" i="16" s="1"/>
  <c r="G78" i="16"/>
  <c r="I77" i="16"/>
  <c r="I76" i="16" s="1"/>
  <c r="H77" i="16"/>
  <c r="G77" i="16"/>
  <c r="G76" i="16" s="1"/>
  <c r="G75" i="16" s="1"/>
  <c r="G74" i="16" s="1"/>
  <c r="H76" i="16"/>
  <c r="H75" i="16" s="1"/>
  <c r="H74" i="16" s="1"/>
  <c r="I75" i="16"/>
  <c r="I74" i="16" s="1"/>
  <c r="I72" i="16"/>
  <c r="H72" i="16"/>
  <c r="G72" i="16"/>
  <c r="I70" i="16"/>
  <c r="H70" i="16"/>
  <c r="H69" i="16" s="1"/>
  <c r="G70" i="16"/>
  <c r="I69" i="16"/>
  <c r="I68" i="16" s="1"/>
  <c r="I67" i="16" s="1"/>
  <c r="I66" i="16" s="1"/>
  <c r="G69" i="16"/>
  <c r="G68" i="16" s="1"/>
  <c r="G67" i="16" s="1"/>
  <c r="G66" i="16" s="1"/>
  <c r="H68" i="16"/>
  <c r="H67" i="16" s="1"/>
  <c r="H66" i="16" s="1"/>
  <c r="I64" i="16"/>
  <c r="I63" i="16" s="1"/>
  <c r="H64" i="16"/>
  <c r="G64" i="16"/>
  <c r="G63" i="16" s="1"/>
  <c r="G62" i="16" s="1"/>
  <c r="G61" i="16" s="1"/>
  <c r="G60" i="16" s="1"/>
  <c r="H63" i="16"/>
  <c r="H62" i="16" s="1"/>
  <c r="H61" i="16" s="1"/>
  <c r="H60" i="16" s="1"/>
  <c r="I62" i="16"/>
  <c r="I61" i="16" s="1"/>
  <c r="I60" i="16" s="1"/>
  <c r="I56" i="16"/>
  <c r="I55" i="16" s="1"/>
  <c r="H56" i="16"/>
  <c r="G56" i="16"/>
  <c r="G55" i="16" s="1"/>
  <c r="G54" i="16" s="1"/>
  <c r="G53" i="16" s="1"/>
  <c r="G52" i="16" s="1"/>
  <c r="G51" i="16" s="1"/>
  <c r="H55" i="16"/>
  <c r="H54" i="16" s="1"/>
  <c r="H53" i="16" s="1"/>
  <c r="H52" i="16" s="1"/>
  <c r="H51" i="16" s="1"/>
  <c r="I54" i="16"/>
  <c r="I53" i="16" s="1"/>
  <c r="I52" i="16" s="1"/>
  <c r="I51" i="16" s="1"/>
  <c r="I47" i="16"/>
  <c r="I46" i="16" s="1"/>
  <c r="I45" i="16" s="1"/>
  <c r="I44" i="16" s="1"/>
  <c r="I43" i="16" s="1"/>
  <c r="H47" i="16"/>
  <c r="H46" i="16" s="1"/>
  <c r="H45" i="16" s="1"/>
  <c r="H44" i="16" s="1"/>
  <c r="H43" i="16" s="1"/>
  <c r="G47" i="16"/>
  <c r="G46" i="16" s="1"/>
  <c r="G45" i="16" s="1"/>
  <c r="G44" i="16" s="1"/>
  <c r="G43" i="16" s="1"/>
  <c r="I41" i="16"/>
  <c r="H41" i="16"/>
  <c r="H40" i="16" s="1"/>
  <c r="H39" i="16" s="1"/>
  <c r="H38" i="16" s="1"/>
  <c r="H37" i="16" s="1"/>
  <c r="G41" i="16"/>
  <c r="G40" i="16" s="1"/>
  <c r="G39" i="16" s="1"/>
  <c r="G38" i="16" s="1"/>
  <c r="G37" i="16" s="1"/>
  <c r="I40" i="16"/>
  <c r="I39" i="16" s="1"/>
  <c r="I38" i="16" s="1"/>
  <c r="I37" i="16" s="1"/>
  <c r="I32" i="16"/>
  <c r="I31" i="16" s="1"/>
  <c r="I30" i="16" s="1"/>
  <c r="I29" i="16" s="1"/>
  <c r="I28" i="16" s="1"/>
  <c r="H32" i="16"/>
  <c r="H31" i="16" s="1"/>
  <c r="H30" i="16" s="1"/>
  <c r="H29" i="16" s="1"/>
  <c r="H28" i="16" s="1"/>
  <c r="G32" i="16"/>
  <c r="G31" i="16" s="1"/>
  <c r="G30" i="16" s="1"/>
  <c r="G29" i="16" s="1"/>
  <c r="G28" i="16" s="1"/>
  <c r="I26" i="16"/>
  <c r="I25" i="16" s="1"/>
  <c r="I24" i="16" s="1"/>
  <c r="I23" i="16" s="1"/>
  <c r="I22" i="16" s="1"/>
  <c r="H26" i="16"/>
  <c r="G26" i="16"/>
  <c r="G25" i="16" s="1"/>
  <c r="G24" i="16" s="1"/>
  <c r="G23" i="16" s="1"/>
  <c r="G22" i="16" s="1"/>
  <c r="H25" i="16"/>
  <c r="H24" i="16" s="1"/>
  <c r="H23" i="16" s="1"/>
  <c r="H22" i="16" s="1"/>
  <c r="I18" i="16"/>
  <c r="I17" i="16" s="1"/>
  <c r="I16" i="16" s="1"/>
  <c r="H18" i="16"/>
  <c r="H17" i="16" s="1"/>
  <c r="H16" i="16" s="1"/>
  <c r="G18" i="16"/>
  <c r="G17" i="16" s="1"/>
  <c r="G16" i="16" s="1"/>
  <c r="H288" i="16" l="1"/>
  <c r="G234" i="16"/>
  <c r="I234" i="16"/>
  <c r="H234" i="16"/>
  <c r="I224" i="16"/>
  <c r="G224" i="16"/>
  <c r="I174" i="16"/>
  <c r="I173" i="16" s="1"/>
  <c r="G174" i="16"/>
  <c r="G173" i="16" s="1"/>
  <c r="I132" i="16"/>
  <c r="H132" i="16"/>
  <c r="G132" i="16"/>
  <c r="G131" i="16" s="1"/>
  <c r="G201" i="16"/>
  <c r="G36" i="16"/>
  <c r="I59" i="16"/>
  <c r="G21" i="16"/>
  <c r="I153" i="16"/>
  <c r="G153" i="16"/>
  <c r="H36" i="16"/>
  <c r="H21" i="16"/>
  <c r="H188" i="16"/>
  <c r="H187" i="16" s="1"/>
  <c r="H186" i="16" s="1"/>
  <c r="I188" i="16"/>
  <c r="I187" i="16" s="1"/>
  <c r="I186" i="16" s="1"/>
  <c r="G188" i="16"/>
  <c r="G187" i="16" s="1"/>
  <c r="G126" i="18"/>
  <c r="L30" i="17"/>
  <c r="H366" i="16"/>
  <c r="H365" i="16" s="1"/>
  <c r="H364" i="16" s="1"/>
  <c r="H363" i="16" s="1"/>
  <c r="I307" i="16"/>
  <c r="I306" i="16" s="1"/>
  <c r="I256" i="16"/>
  <c r="I223" i="16" s="1"/>
  <c r="I222" i="16" s="1"/>
  <c r="I221" i="16" s="1"/>
  <c r="H256" i="16"/>
  <c r="H224" i="16"/>
  <c r="H157" i="16"/>
  <c r="H153" i="16" s="1"/>
  <c r="G307" i="16"/>
  <c r="G306" i="16" s="1"/>
  <c r="G288" i="16"/>
  <c r="G256" i="16"/>
  <c r="I21" i="16"/>
  <c r="I36" i="16"/>
  <c r="H59" i="16"/>
  <c r="H307" i="16"/>
  <c r="H306" i="16" s="1"/>
  <c r="G366" i="16"/>
  <c r="G365" i="16" s="1"/>
  <c r="G364" i="16" s="1"/>
  <c r="G363" i="16" s="1"/>
  <c r="I366" i="16"/>
  <c r="I365" i="16" s="1"/>
  <c r="I364" i="16" s="1"/>
  <c r="I363" i="16" s="1"/>
  <c r="I399" i="15"/>
  <c r="I398" i="15" s="1"/>
  <c r="I397" i="15" s="1"/>
  <c r="I396" i="15" s="1"/>
  <c r="I395" i="15" s="1"/>
  <c r="I394" i="15" s="1"/>
  <c r="H399" i="15"/>
  <c r="H398" i="15" s="1"/>
  <c r="H397" i="15" s="1"/>
  <c r="H396" i="15" s="1"/>
  <c r="H395" i="15" s="1"/>
  <c r="H394" i="15" s="1"/>
  <c r="G399" i="15"/>
  <c r="G398" i="15" s="1"/>
  <c r="G397" i="15" s="1"/>
  <c r="G396" i="15" s="1"/>
  <c r="G395" i="15" s="1"/>
  <c r="G394" i="15" s="1"/>
  <c r="I390" i="15"/>
  <c r="I389" i="15" s="1"/>
  <c r="I388" i="15" s="1"/>
  <c r="I387" i="15" s="1"/>
  <c r="I386" i="15" s="1"/>
  <c r="I385" i="15" s="1"/>
  <c r="H390" i="15"/>
  <c r="H389" i="15" s="1"/>
  <c r="H388" i="15" s="1"/>
  <c r="H387" i="15" s="1"/>
  <c r="H386" i="15" s="1"/>
  <c r="H385" i="15" s="1"/>
  <c r="G390" i="15"/>
  <c r="G389" i="15" s="1"/>
  <c r="G388" i="15" s="1"/>
  <c r="G387" i="15" s="1"/>
  <c r="G386" i="15" s="1"/>
  <c r="G385" i="15" s="1"/>
  <c r="I381" i="15"/>
  <c r="I380" i="15" s="1"/>
  <c r="I379" i="15" s="1"/>
  <c r="I378" i="15" s="1"/>
  <c r="I377" i="15" s="1"/>
  <c r="H381" i="15"/>
  <c r="H380" i="15" s="1"/>
  <c r="H379" i="15" s="1"/>
  <c r="H378" i="15" s="1"/>
  <c r="H377" i="15" s="1"/>
  <c r="G381" i="15"/>
  <c r="G380" i="15"/>
  <c r="G379" i="15" s="1"/>
  <c r="G378" i="15" s="1"/>
  <c r="G377" i="15" s="1"/>
  <c r="I372" i="15"/>
  <c r="I371" i="15" s="1"/>
  <c r="I370" i="15" s="1"/>
  <c r="H372" i="15"/>
  <c r="H371" i="15" s="1"/>
  <c r="H370" i="15" s="1"/>
  <c r="G372" i="15"/>
  <c r="G371" i="15" s="1"/>
  <c r="G370" i="15" s="1"/>
  <c r="I368" i="15"/>
  <c r="I367" i="15" s="1"/>
  <c r="H368" i="15"/>
  <c r="H367" i="15" s="1"/>
  <c r="G368" i="15"/>
  <c r="G367" i="15" s="1"/>
  <c r="I359" i="15"/>
  <c r="I358" i="15" s="1"/>
  <c r="I357" i="15" s="1"/>
  <c r="I356" i="15" s="1"/>
  <c r="I355" i="15" s="1"/>
  <c r="I354" i="15" s="1"/>
  <c r="H359" i="15"/>
  <c r="H358" i="15" s="1"/>
  <c r="H357" i="15" s="1"/>
  <c r="H356" i="15" s="1"/>
  <c r="H355" i="15" s="1"/>
  <c r="H354" i="15" s="1"/>
  <c r="G359" i="15"/>
  <c r="G358" i="15" s="1"/>
  <c r="G357" i="15" s="1"/>
  <c r="G356" i="15" s="1"/>
  <c r="G355" i="15" s="1"/>
  <c r="G354" i="15" s="1"/>
  <c r="I350" i="15"/>
  <c r="I349" i="15" s="1"/>
  <c r="I348" i="15" s="1"/>
  <c r="I347" i="15" s="1"/>
  <c r="I346" i="15" s="1"/>
  <c r="I345" i="15" s="1"/>
  <c r="H350" i="15"/>
  <c r="H349" i="15" s="1"/>
  <c r="H348" i="15" s="1"/>
  <c r="H347" i="15" s="1"/>
  <c r="H346" i="15" s="1"/>
  <c r="H345" i="15" s="1"/>
  <c r="G350" i="15"/>
  <c r="G349" i="15" s="1"/>
  <c r="G348" i="15" s="1"/>
  <c r="G347" i="15" s="1"/>
  <c r="G346" i="15" s="1"/>
  <c r="G345" i="15" s="1"/>
  <c r="I342" i="15"/>
  <c r="I341" i="15" s="1"/>
  <c r="I340" i="15" s="1"/>
  <c r="I339" i="15" s="1"/>
  <c r="I338" i="15" s="1"/>
  <c r="I337" i="15" s="1"/>
  <c r="H342" i="15"/>
  <c r="H341" i="15" s="1"/>
  <c r="H340" i="15" s="1"/>
  <c r="H339" i="15" s="1"/>
  <c r="H338" i="15" s="1"/>
  <c r="H337" i="15" s="1"/>
  <c r="G342" i="15"/>
  <c r="G341" i="15" s="1"/>
  <c r="G340" i="15" s="1"/>
  <c r="G339" i="15" s="1"/>
  <c r="G338" i="15" s="1"/>
  <c r="G337" i="15" s="1"/>
  <c r="I334" i="15"/>
  <c r="I333" i="15" s="1"/>
  <c r="I332" i="15" s="1"/>
  <c r="I331" i="15" s="1"/>
  <c r="I330" i="15" s="1"/>
  <c r="I329" i="15" s="1"/>
  <c r="H334" i="15"/>
  <c r="H333" i="15" s="1"/>
  <c r="H332" i="15" s="1"/>
  <c r="H331" i="15" s="1"/>
  <c r="H330" i="15" s="1"/>
  <c r="H329" i="15" s="1"/>
  <c r="G334" i="15"/>
  <c r="G333" i="15" s="1"/>
  <c r="G332" i="15" s="1"/>
  <c r="G331" i="15" s="1"/>
  <c r="G330" i="15" s="1"/>
  <c r="G329" i="15" s="1"/>
  <c r="I326" i="15"/>
  <c r="H326" i="15"/>
  <c r="G326" i="15"/>
  <c r="I324" i="15"/>
  <c r="H324" i="15"/>
  <c r="G324" i="15"/>
  <c r="I322" i="15"/>
  <c r="H322" i="15"/>
  <c r="G322" i="15"/>
  <c r="I320" i="15"/>
  <c r="H320" i="15"/>
  <c r="G320" i="15"/>
  <c r="I316" i="15"/>
  <c r="H316" i="15"/>
  <c r="G316" i="15"/>
  <c r="I311" i="15"/>
  <c r="I310" i="15" s="1"/>
  <c r="I309" i="15" s="1"/>
  <c r="I308" i="15" s="1"/>
  <c r="H311" i="15"/>
  <c r="H310" i="15" s="1"/>
  <c r="H309" i="15" s="1"/>
  <c r="H308" i="15" s="1"/>
  <c r="G311" i="15"/>
  <c r="G310" i="15" s="1"/>
  <c r="G309" i="15" s="1"/>
  <c r="G308" i="15" s="1"/>
  <c r="I302" i="15"/>
  <c r="I301" i="15" s="1"/>
  <c r="I300" i="15" s="1"/>
  <c r="H302" i="15"/>
  <c r="H301" i="15" s="1"/>
  <c r="H300" i="15" s="1"/>
  <c r="G302" i="15"/>
  <c r="G301" i="15" s="1"/>
  <c r="G300" i="15" s="1"/>
  <c r="I298" i="15"/>
  <c r="H298" i="15"/>
  <c r="G298" i="15"/>
  <c r="I296" i="15"/>
  <c r="H296" i="15"/>
  <c r="G296" i="15"/>
  <c r="I294" i="15"/>
  <c r="H294" i="15"/>
  <c r="G294" i="15"/>
  <c r="I292" i="15"/>
  <c r="H292" i="15"/>
  <c r="G292" i="15"/>
  <c r="I289" i="15"/>
  <c r="H289" i="15"/>
  <c r="G289" i="15"/>
  <c r="I286" i="15"/>
  <c r="H286" i="15"/>
  <c r="G286" i="15"/>
  <c r="I284" i="15"/>
  <c r="H284" i="15"/>
  <c r="G284" i="15"/>
  <c r="I281" i="15"/>
  <c r="H281" i="15"/>
  <c r="G281" i="15"/>
  <c r="I278" i="15"/>
  <c r="H278" i="15"/>
  <c r="G278" i="15"/>
  <c r="I275" i="15"/>
  <c r="H275" i="15"/>
  <c r="G275" i="15"/>
  <c r="I273" i="15"/>
  <c r="H273" i="15"/>
  <c r="G273" i="15"/>
  <c r="I268" i="15"/>
  <c r="H268" i="15"/>
  <c r="G268" i="15"/>
  <c r="I265" i="15"/>
  <c r="H265" i="15"/>
  <c r="G265" i="15"/>
  <c r="I261" i="15"/>
  <c r="H261" i="15"/>
  <c r="G261" i="15"/>
  <c r="I257" i="15"/>
  <c r="H257" i="15"/>
  <c r="G257" i="15"/>
  <c r="I254" i="15"/>
  <c r="H254" i="15"/>
  <c r="G254" i="15"/>
  <c r="I252" i="15"/>
  <c r="H252" i="15"/>
  <c r="G252" i="15"/>
  <c r="I248" i="15"/>
  <c r="H248" i="15"/>
  <c r="G248" i="15"/>
  <c r="I244" i="15"/>
  <c r="H244" i="15"/>
  <c r="G244" i="15"/>
  <c r="I242" i="15"/>
  <c r="H242" i="15"/>
  <c r="G242" i="15"/>
  <c r="I235" i="15"/>
  <c r="H235" i="15"/>
  <c r="G235" i="15"/>
  <c r="I231" i="15"/>
  <c r="H231" i="15"/>
  <c r="G231" i="15"/>
  <c r="I228" i="15"/>
  <c r="H228" i="15"/>
  <c r="G228" i="15"/>
  <c r="I225" i="15"/>
  <c r="H225" i="15"/>
  <c r="G225" i="15"/>
  <c r="I216" i="15"/>
  <c r="I215" i="15" s="1"/>
  <c r="I214" i="15" s="1"/>
  <c r="I213" i="15" s="1"/>
  <c r="I212" i="15" s="1"/>
  <c r="H216" i="15"/>
  <c r="H215" i="15" s="1"/>
  <c r="H214" i="15" s="1"/>
  <c r="H213" i="15" s="1"/>
  <c r="H212" i="15" s="1"/>
  <c r="G216" i="15"/>
  <c r="G215" i="15" s="1"/>
  <c r="G214" i="15" s="1"/>
  <c r="G213" i="15" s="1"/>
  <c r="G212" i="15" s="1"/>
  <c r="I202" i="15"/>
  <c r="I201" i="15" s="1"/>
  <c r="I200" i="15" s="1"/>
  <c r="I199" i="15" s="1"/>
  <c r="I198" i="15" s="1"/>
  <c r="H202" i="15"/>
  <c r="G202" i="15"/>
  <c r="I196" i="15"/>
  <c r="I195" i="15" s="1"/>
  <c r="I194" i="15" s="1"/>
  <c r="H196" i="15"/>
  <c r="H195" i="15" s="1"/>
  <c r="H194" i="15" s="1"/>
  <c r="G196" i="15"/>
  <c r="G195" i="15" s="1"/>
  <c r="G194" i="15" s="1"/>
  <c r="I191" i="15"/>
  <c r="I190" i="15" s="1"/>
  <c r="I189" i="15" s="1"/>
  <c r="H191" i="15"/>
  <c r="H190" i="15" s="1"/>
  <c r="H189" i="15" s="1"/>
  <c r="G191" i="15"/>
  <c r="G190" i="15" s="1"/>
  <c r="G189" i="15" s="1"/>
  <c r="I181" i="15"/>
  <c r="I180" i="15" s="1"/>
  <c r="H181" i="15"/>
  <c r="H180" i="15" s="1"/>
  <c r="G181" i="15"/>
  <c r="G180" i="15" s="1"/>
  <c r="I178" i="15"/>
  <c r="H178" i="15"/>
  <c r="G178" i="15"/>
  <c r="I176" i="15"/>
  <c r="H176" i="15"/>
  <c r="H175" i="15" s="1"/>
  <c r="G176" i="15"/>
  <c r="I171" i="15"/>
  <c r="I170" i="15" s="1"/>
  <c r="I169" i="15" s="1"/>
  <c r="H171" i="15"/>
  <c r="H170" i="15" s="1"/>
  <c r="H169" i="15" s="1"/>
  <c r="G171" i="15"/>
  <c r="G170" i="15" s="1"/>
  <c r="G169" i="15" s="1"/>
  <c r="I165" i="15"/>
  <c r="I164" i="15" s="1"/>
  <c r="H165" i="15"/>
  <c r="G165" i="15"/>
  <c r="G164" i="15" s="1"/>
  <c r="G163" i="15" s="1"/>
  <c r="H164" i="15"/>
  <c r="H163" i="15" s="1"/>
  <c r="I163" i="15"/>
  <c r="I161" i="15"/>
  <c r="H161" i="15"/>
  <c r="G161" i="15"/>
  <c r="I158" i="15"/>
  <c r="H158" i="15"/>
  <c r="G158" i="15"/>
  <c r="I155" i="15"/>
  <c r="I154" i="15" s="1"/>
  <c r="H155" i="15"/>
  <c r="H154" i="15" s="1"/>
  <c r="G155" i="15"/>
  <c r="G154" i="15" s="1"/>
  <c r="I151" i="15"/>
  <c r="H151" i="15"/>
  <c r="G151" i="15"/>
  <c r="I148" i="15"/>
  <c r="H148" i="15"/>
  <c r="G148" i="15"/>
  <c r="I140" i="15"/>
  <c r="I139" i="15" s="1"/>
  <c r="H140" i="15"/>
  <c r="H139" i="15" s="1"/>
  <c r="G140" i="15"/>
  <c r="G139" i="15" s="1"/>
  <c r="I134" i="15"/>
  <c r="I133" i="15" s="1"/>
  <c r="H134" i="15"/>
  <c r="H133" i="15" s="1"/>
  <c r="G134" i="15"/>
  <c r="G133" i="15" s="1"/>
  <c r="I119" i="15"/>
  <c r="H119" i="15"/>
  <c r="G119" i="15"/>
  <c r="I115" i="15"/>
  <c r="I114" i="15" s="1"/>
  <c r="I113" i="15" s="1"/>
  <c r="I112" i="15" s="1"/>
  <c r="I111" i="15" s="1"/>
  <c r="H115" i="15"/>
  <c r="H114" i="15" s="1"/>
  <c r="H113" i="15" s="1"/>
  <c r="H112" i="15" s="1"/>
  <c r="H111" i="15" s="1"/>
  <c r="G115" i="15"/>
  <c r="G114" i="15" s="1"/>
  <c r="G113" i="15" s="1"/>
  <c r="G112" i="15" s="1"/>
  <c r="G111" i="15" s="1"/>
  <c r="I106" i="15"/>
  <c r="H106" i="15"/>
  <c r="H105" i="15" s="1"/>
  <c r="H104" i="15" s="1"/>
  <c r="H103" i="15" s="1"/>
  <c r="H102" i="15" s="1"/>
  <c r="H101" i="15" s="1"/>
  <c r="G106" i="15"/>
  <c r="G105" i="15" s="1"/>
  <c r="G104" i="15" s="1"/>
  <c r="G103" i="15" s="1"/>
  <c r="G102" i="15" s="1"/>
  <c r="G101" i="15" s="1"/>
  <c r="I105" i="15"/>
  <c r="I104" i="15" s="1"/>
  <c r="I103" i="15" s="1"/>
  <c r="I102" i="15" s="1"/>
  <c r="I101" i="15" s="1"/>
  <c r="I97" i="15"/>
  <c r="I96" i="15" s="1"/>
  <c r="I95" i="15" s="1"/>
  <c r="I94" i="15" s="1"/>
  <c r="I93" i="15" s="1"/>
  <c r="I92" i="15" s="1"/>
  <c r="H97" i="15"/>
  <c r="H96" i="15" s="1"/>
  <c r="H95" i="15" s="1"/>
  <c r="H94" i="15" s="1"/>
  <c r="H93" i="15" s="1"/>
  <c r="H92" i="15" s="1"/>
  <c r="G97" i="15"/>
  <c r="G96" i="15" s="1"/>
  <c r="G95" i="15" s="1"/>
  <c r="G94" i="15" s="1"/>
  <c r="G93" i="15" s="1"/>
  <c r="G92" i="15" s="1"/>
  <c r="I87" i="15"/>
  <c r="I86" i="15" s="1"/>
  <c r="I85" i="15" s="1"/>
  <c r="I84" i="15" s="1"/>
  <c r="I83" i="15" s="1"/>
  <c r="I82" i="15" s="1"/>
  <c r="H87" i="15"/>
  <c r="H86" i="15" s="1"/>
  <c r="H85" i="15" s="1"/>
  <c r="H84" i="15" s="1"/>
  <c r="H83" i="15" s="1"/>
  <c r="H82" i="15" s="1"/>
  <c r="G87" i="15"/>
  <c r="G86" i="15" s="1"/>
  <c r="G85" i="15" s="1"/>
  <c r="G84" i="15" s="1"/>
  <c r="G83" i="15" s="1"/>
  <c r="G82" i="15" s="1"/>
  <c r="G78" i="15"/>
  <c r="G77" i="15" s="1"/>
  <c r="G76" i="15" s="1"/>
  <c r="G75" i="15" s="1"/>
  <c r="G74" i="15" s="1"/>
  <c r="I77" i="15"/>
  <c r="I76" i="15" s="1"/>
  <c r="I75" i="15" s="1"/>
  <c r="I74" i="15" s="1"/>
  <c r="H77" i="15"/>
  <c r="H76" i="15" s="1"/>
  <c r="H75" i="15" s="1"/>
  <c r="H74" i="15" s="1"/>
  <c r="I72" i="15"/>
  <c r="H72" i="15"/>
  <c r="G72" i="15"/>
  <c r="I70" i="15"/>
  <c r="I69" i="15" s="1"/>
  <c r="I68" i="15" s="1"/>
  <c r="I67" i="15" s="1"/>
  <c r="I66" i="15" s="1"/>
  <c r="H70" i="15"/>
  <c r="H69" i="15" s="1"/>
  <c r="H68" i="15" s="1"/>
  <c r="H67" i="15" s="1"/>
  <c r="H66" i="15" s="1"/>
  <c r="G70" i="15"/>
  <c r="G69" i="15" s="1"/>
  <c r="G68" i="15" s="1"/>
  <c r="G67" i="15" s="1"/>
  <c r="G66" i="15" s="1"/>
  <c r="I64" i="15"/>
  <c r="I63" i="15" s="1"/>
  <c r="I62" i="15" s="1"/>
  <c r="I61" i="15" s="1"/>
  <c r="I60" i="15" s="1"/>
  <c r="H64" i="15"/>
  <c r="H63" i="15" s="1"/>
  <c r="H62" i="15" s="1"/>
  <c r="H61" i="15" s="1"/>
  <c r="H60" i="15" s="1"/>
  <c r="G64" i="15"/>
  <c r="G63" i="15" s="1"/>
  <c r="G62" i="15" s="1"/>
  <c r="G61" i="15" s="1"/>
  <c r="G60" i="15" s="1"/>
  <c r="G59" i="15" s="1"/>
  <c r="I56" i="15"/>
  <c r="I55" i="15" s="1"/>
  <c r="I54" i="15" s="1"/>
  <c r="I53" i="15" s="1"/>
  <c r="I52" i="15" s="1"/>
  <c r="I51" i="15" s="1"/>
  <c r="H56" i="15"/>
  <c r="H55" i="15" s="1"/>
  <c r="H54" i="15" s="1"/>
  <c r="H53" i="15" s="1"/>
  <c r="H52" i="15" s="1"/>
  <c r="H51" i="15" s="1"/>
  <c r="G56" i="15"/>
  <c r="G55" i="15"/>
  <c r="G54" i="15" s="1"/>
  <c r="G53" i="15" s="1"/>
  <c r="G52" i="15" s="1"/>
  <c r="G51" i="15" s="1"/>
  <c r="I47" i="15"/>
  <c r="I46" i="15" s="1"/>
  <c r="I45" i="15" s="1"/>
  <c r="I44" i="15" s="1"/>
  <c r="I43" i="15" s="1"/>
  <c r="H47" i="15"/>
  <c r="H46" i="15" s="1"/>
  <c r="H45" i="15" s="1"/>
  <c r="H44" i="15" s="1"/>
  <c r="H43" i="15" s="1"/>
  <c r="G47" i="15"/>
  <c r="G46" i="15" s="1"/>
  <c r="G45" i="15" s="1"/>
  <c r="G44" i="15" s="1"/>
  <c r="G43" i="15" s="1"/>
  <c r="I41" i="15"/>
  <c r="I40" i="15" s="1"/>
  <c r="I39" i="15" s="1"/>
  <c r="I38" i="15" s="1"/>
  <c r="I37" i="15" s="1"/>
  <c r="H41" i="15"/>
  <c r="H40" i="15" s="1"/>
  <c r="H39" i="15" s="1"/>
  <c r="H38" i="15" s="1"/>
  <c r="H37" i="15" s="1"/>
  <c r="G41" i="15"/>
  <c r="G40" i="15" s="1"/>
  <c r="G39" i="15" s="1"/>
  <c r="G38" i="15" s="1"/>
  <c r="G37" i="15" s="1"/>
  <c r="I32" i="15"/>
  <c r="I31" i="15" s="1"/>
  <c r="I30" i="15" s="1"/>
  <c r="I29" i="15" s="1"/>
  <c r="I28" i="15" s="1"/>
  <c r="H32" i="15"/>
  <c r="H31" i="15" s="1"/>
  <c r="H30" i="15" s="1"/>
  <c r="H29" i="15" s="1"/>
  <c r="H28" i="15" s="1"/>
  <c r="G32" i="15"/>
  <c r="G31" i="15" s="1"/>
  <c r="G30" i="15" s="1"/>
  <c r="G29" i="15" s="1"/>
  <c r="G28" i="15" s="1"/>
  <c r="I26" i="15"/>
  <c r="I25" i="15" s="1"/>
  <c r="I24" i="15" s="1"/>
  <c r="I23" i="15" s="1"/>
  <c r="I22" i="15" s="1"/>
  <c r="H26" i="15"/>
  <c r="H25" i="15" s="1"/>
  <c r="H24" i="15" s="1"/>
  <c r="H23" i="15" s="1"/>
  <c r="H22" i="15" s="1"/>
  <c r="G26" i="15"/>
  <c r="G25" i="15" s="1"/>
  <c r="G24" i="15" s="1"/>
  <c r="G23" i="15" s="1"/>
  <c r="G22" i="15" s="1"/>
  <c r="I18" i="15"/>
  <c r="I17" i="15" s="1"/>
  <c r="I16" i="15" s="1"/>
  <c r="H18" i="15"/>
  <c r="H17" i="15" s="1"/>
  <c r="H16" i="15" s="1"/>
  <c r="G18" i="15"/>
  <c r="G17" i="15" s="1"/>
  <c r="G16" i="15" s="1"/>
  <c r="L20" i="14"/>
  <c r="I20" i="14"/>
  <c r="G20" i="14"/>
  <c r="L19" i="14"/>
  <c r="I19" i="14"/>
  <c r="G19" i="14"/>
  <c r="J30" i="14"/>
  <c r="H30" i="14"/>
  <c r="L10" i="14"/>
  <c r="J10" i="14"/>
  <c r="H10" i="14"/>
  <c r="G130" i="16" l="1"/>
  <c r="G129" i="16" s="1"/>
  <c r="I131" i="16"/>
  <c r="I130" i="16" s="1"/>
  <c r="I129" i="16" s="1"/>
  <c r="H131" i="16"/>
  <c r="H130" i="16" s="1"/>
  <c r="H129" i="16" s="1"/>
  <c r="G15" i="16"/>
  <c r="G13" i="16" s="1"/>
  <c r="G12" i="16" s="1"/>
  <c r="H15" i="16"/>
  <c r="H13" i="16" s="1"/>
  <c r="H12" i="16" s="1"/>
  <c r="I15" i="16"/>
  <c r="I14" i="16" s="1"/>
  <c r="G366" i="15"/>
  <c r="G365" i="15" s="1"/>
  <c r="G364" i="15" s="1"/>
  <c r="G363" i="15" s="1"/>
  <c r="I59" i="15"/>
  <c r="I224" i="15"/>
  <c r="I315" i="15"/>
  <c r="I314" i="15" s="1"/>
  <c r="I313" i="15" s="1"/>
  <c r="I307" i="15" s="1"/>
  <c r="I306" i="15" s="1"/>
  <c r="I175" i="15"/>
  <c r="I174" i="15" s="1"/>
  <c r="I173" i="15" s="1"/>
  <c r="I288" i="15"/>
  <c r="H36" i="15"/>
  <c r="H366" i="15"/>
  <c r="H365" i="15" s="1"/>
  <c r="H364" i="15" s="1"/>
  <c r="H363" i="15" s="1"/>
  <c r="I110" i="15"/>
  <c r="H224" i="15"/>
  <c r="H174" i="15"/>
  <c r="H173" i="15" s="1"/>
  <c r="G315" i="15"/>
  <c r="G314" i="15" s="1"/>
  <c r="G313" i="15" s="1"/>
  <c r="G307" i="15" s="1"/>
  <c r="G306" i="15" s="1"/>
  <c r="I234" i="15"/>
  <c r="H288" i="15"/>
  <c r="H21" i="15"/>
  <c r="G21" i="14"/>
  <c r="G30" i="14" s="1"/>
  <c r="L21" i="14"/>
  <c r="I220" i="16"/>
  <c r="H223" i="16"/>
  <c r="H222" i="16" s="1"/>
  <c r="H221" i="16" s="1"/>
  <c r="H220" i="16" s="1"/>
  <c r="G223" i="16"/>
  <c r="G222" i="16" s="1"/>
  <c r="G221" i="16" s="1"/>
  <c r="G220" i="16" s="1"/>
  <c r="I21" i="14"/>
  <c r="I30" i="14" s="1"/>
  <c r="H59" i="15"/>
  <c r="H110" i="15"/>
  <c r="G147" i="15"/>
  <c r="G132" i="15" s="1"/>
  <c r="I147" i="15"/>
  <c r="I132" i="15" s="1"/>
  <c r="G157" i="15"/>
  <c r="G153" i="15" s="1"/>
  <c r="I157" i="15"/>
  <c r="I153" i="15" s="1"/>
  <c r="H188" i="15"/>
  <c r="H187" i="15" s="1"/>
  <c r="G288" i="15"/>
  <c r="H315" i="15"/>
  <c r="H314" i="15" s="1"/>
  <c r="H313" i="15" s="1"/>
  <c r="H307" i="15" s="1"/>
  <c r="H306" i="15" s="1"/>
  <c r="G36" i="15"/>
  <c r="H147" i="15"/>
  <c r="H132" i="15" s="1"/>
  <c r="H157" i="15"/>
  <c r="H153" i="15" s="1"/>
  <c r="G175" i="15"/>
  <c r="G174" i="15" s="1"/>
  <c r="G173" i="15" s="1"/>
  <c r="G224" i="15"/>
  <c r="G256" i="15"/>
  <c r="I256" i="15"/>
  <c r="H256" i="15"/>
  <c r="I21" i="15"/>
  <c r="G21" i="15"/>
  <c r="I188" i="15"/>
  <c r="I187" i="15" s="1"/>
  <c r="I186" i="15" s="1"/>
  <c r="G110" i="15"/>
  <c r="G188" i="15"/>
  <c r="G187" i="15" s="1"/>
  <c r="G201" i="15"/>
  <c r="H234" i="15"/>
  <c r="G234" i="15"/>
  <c r="I36" i="15"/>
  <c r="I366" i="15"/>
  <c r="I365" i="15" s="1"/>
  <c r="I364" i="15" s="1"/>
  <c r="I363" i="15" s="1"/>
  <c r="K30" i="14"/>
  <c r="I127" i="16" l="1"/>
  <c r="I126" i="16" s="1"/>
  <c r="G14" i="16"/>
  <c r="H127" i="16"/>
  <c r="H126" i="16" s="1"/>
  <c r="H14" i="16"/>
  <c r="I13" i="16"/>
  <c r="I12" i="16" s="1"/>
  <c r="G200" i="15"/>
  <c r="G199" i="15"/>
  <c r="G198" i="15" s="1"/>
  <c r="G223" i="15"/>
  <c r="G222" i="15" s="1"/>
  <c r="G221" i="15" s="1"/>
  <c r="G220" i="15" s="1"/>
  <c r="H223" i="15"/>
  <c r="H222" i="15" s="1"/>
  <c r="H221" i="15" s="1"/>
  <c r="H220" i="15" s="1"/>
  <c r="I223" i="15"/>
  <c r="I222" i="15" s="1"/>
  <c r="I221" i="15" s="1"/>
  <c r="I220" i="15" s="1"/>
  <c r="H15" i="15"/>
  <c r="H13" i="15" s="1"/>
  <c r="H12" i="15" s="1"/>
  <c r="G131" i="15"/>
  <c r="G130" i="15" s="1"/>
  <c r="G129" i="15" s="1"/>
  <c r="G15" i="15"/>
  <c r="G13" i="15" s="1"/>
  <c r="G12" i="15" s="1"/>
  <c r="L30" i="14"/>
  <c r="I131" i="15"/>
  <c r="I130" i="15" s="1"/>
  <c r="I129" i="15" s="1"/>
  <c r="H131" i="15"/>
  <c r="H130" i="15" s="1"/>
  <c r="H129" i="15" s="1"/>
  <c r="I15" i="15"/>
  <c r="I13" i="15" s="1"/>
  <c r="I12" i="15" s="1"/>
  <c r="G186" i="15"/>
  <c r="I125" i="16" l="1"/>
  <c r="I124" i="16" s="1"/>
  <c r="H125" i="16"/>
  <c r="H124" i="16" s="1"/>
  <c r="G127" i="15"/>
  <c r="G126" i="15" s="1"/>
  <c r="H14" i="15"/>
  <c r="I127" i="15"/>
  <c r="I125" i="15" s="1"/>
  <c r="I124" i="15" s="1"/>
  <c r="I14" i="15"/>
  <c r="G14" i="15"/>
  <c r="G125" i="15" l="1"/>
  <c r="G124" i="15" s="1"/>
  <c r="I126" i="15"/>
  <c r="H204" i="15"/>
  <c r="H201" i="15" s="1"/>
  <c r="H200" i="15" s="1"/>
  <c r="H199" i="15" s="1"/>
  <c r="H198" i="15" s="1"/>
  <c r="H186" i="15" s="1"/>
  <c r="H127" i="15" s="1"/>
  <c r="H125" i="15" l="1"/>
  <c r="H124" i="15" s="1"/>
  <c r="H126" i="15"/>
  <c r="G186" i="16"/>
  <c r="G127" i="16" s="1"/>
  <c r="G125" i="16" l="1"/>
  <c r="G124" i="16" s="1"/>
  <c r="G126" i="16"/>
  <c r="G200" i="16"/>
  <c r="G199" i="16"/>
</calcChain>
</file>

<file path=xl/sharedStrings.xml><?xml version="1.0" encoding="utf-8"?>
<sst xmlns="http://schemas.openxmlformats.org/spreadsheetml/2006/main" count="1890" uniqueCount="318">
  <si>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</si>
  <si>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</si>
  <si>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</si>
  <si>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</si>
  <si>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</si>
  <si>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</si>
  <si>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</si>
  <si>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</si>
  <si>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</si>
  <si>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</si>
  <si>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</si>
  <si>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</si>
  <si>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RASHODI POSLOVANJA</t>
  </si>
  <si>
    <t>Rashodi poslovanja</t>
  </si>
  <si>
    <t>Rashodi za zaposlene</t>
  </si>
  <si>
    <t>I. OPĆI DIO</t>
  </si>
  <si>
    <t>Materijalni rashodi</t>
  </si>
  <si>
    <t>Vlastiti prihodi</t>
  </si>
  <si>
    <t>A) SAŽETAK RAČUNA PRIHODA I RASHODA</t>
  </si>
  <si>
    <t>B) SAŽETAK RAČUNA FINANCIRANJA</t>
  </si>
  <si>
    <t>UKUPAN DONOS VIŠKA / MANJKA IZ PRETHODNE(IH) GODINE***</t>
  </si>
  <si>
    <t>EUR/KN*</t>
  </si>
  <si>
    <t>Rashodi za nabavu proizvedene dugotrajne imovine</t>
  </si>
  <si>
    <t>C) PRENESENI VIŠAK ILI PRENESENI MANJAK I VIŠEGODIŠNJI PLAN URAVNOTEŽENJA</t>
  </si>
  <si>
    <t>Donacije</t>
  </si>
  <si>
    <t>Naknade građanima i kućanstvima</t>
  </si>
  <si>
    <t>Postrojenja i oprema</t>
  </si>
  <si>
    <t xml:space="preserve"> </t>
  </si>
  <si>
    <t>Plaće za zaposlene</t>
  </si>
  <si>
    <t>Plaće po sudskim presudama</t>
  </si>
  <si>
    <t>Plaće za prekovremeni rad</t>
  </si>
  <si>
    <t>Plaće za posebne uvjete rada</t>
  </si>
  <si>
    <t>Nagrade</t>
  </si>
  <si>
    <t>Darovi</t>
  </si>
  <si>
    <t>Doprinosi za obvezno zdravstveno osiguranje</t>
  </si>
  <si>
    <t>Naknade za prijevoz na posao i s posla</t>
  </si>
  <si>
    <t>Zatezne kamate za poreze</t>
  </si>
  <si>
    <t>Zatezne kamate na doprinose</t>
  </si>
  <si>
    <t>Ostale zatezne kamate</t>
  </si>
  <si>
    <t>Reprezentacija</t>
  </si>
  <si>
    <t>Ostali materijal za potrebe redovnog poslovanja</t>
  </si>
  <si>
    <t>Materijal i sirovine</t>
  </si>
  <si>
    <t>Deratizacija i dezinsekcija</t>
  </si>
  <si>
    <t>Naknade ostalih troškova-pripravnica</t>
  </si>
  <si>
    <t>Sudske pristojbe</t>
  </si>
  <si>
    <t>Usluge banaka</t>
  </si>
  <si>
    <t>Rezultat poslovanja</t>
  </si>
  <si>
    <t>KLASA:</t>
  </si>
  <si>
    <t>UR.BR.</t>
  </si>
  <si>
    <t>FINANCIJSKI PLAN ZA 2023. GODINU I PROJEKCIJA ZA 2024. I 2025. GODINU</t>
  </si>
  <si>
    <t>Opći dio</t>
  </si>
  <si>
    <t>Konto</t>
  </si>
  <si>
    <t>Vrsta prihoda / primitaka</t>
  </si>
  <si>
    <t>Plan</t>
  </si>
  <si>
    <t>Projekcija</t>
  </si>
  <si>
    <t xml:space="preserve"> za 2023.</t>
  </si>
  <si>
    <t xml:space="preserve"> za 2024.</t>
  </si>
  <si>
    <t xml:space="preserve"> za 2025.</t>
  </si>
  <si>
    <t>Razdjel:</t>
  </si>
  <si>
    <t>091</t>
  </si>
  <si>
    <t>Upravni odjel za obrazovanje</t>
  </si>
  <si>
    <t>Glava:</t>
  </si>
  <si>
    <t>0912</t>
  </si>
  <si>
    <t>Ustanove u osnovnoškolskom obrazovanju</t>
  </si>
  <si>
    <t>Pror. korisnik:</t>
  </si>
  <si>
    <t>UKUPNO PRIHODI / PRIMICI</t>
  </si>
  <si>
    <t>Vlastiti izvori</t>
  </si>
  <si>
    <t>Višak/manjak prihoda poslovanja</t>
  </si>
  <si>
    <t>Manjak prihoda poslovanja - preneseni</t>
  </si>
  <si>
    <t>(Prihodi iz proračuna MZO)</t>
  </si>
  <si>
    <t>Izvor 52</t>
  </si>
  <si>
    <t>Pomoći iz drugih proračuna</t>
  </si>
  <si>
    <t>A</t>
  </si>
  <si>
    <t>Redovna djelatnost osnovnih škola</t>
  </si>
  <si>
    <t>Inozemne pomoći i od subjekata unutar općeg proračuna</t>
  </si>
  <si>
    <t>Pomoći  iz proračuna koji im nije nadležan</t>
  </si>
  <si>
    <t>Tekuće pomoći iz proračuna koji im nije nadležan</t>
  </si>
  <si>
    <t>Prihodi iz proračuna MZO</t>
  </si>
  <si>
    <t xml:space="preserve">K </t>
  </si>
  <si>
    <t>Dodatna ulaganja</t>
  </si>
  <si>
    <t>Kapitalne pomoći iz proračuna koji im nije nadležan</t>
  </si>
  <si>
    <t>Kapitalne pomoći iz proračuna MZO</t>
  </si>
  <si>
    <t xml:space="preserve">Kapitalne pomoći iz proračuna </t>
  </si>
  <si>
    <t>(Prihodi od HZZ-a)</t>
  </si>
  <si>
    <t>Pomoći od HZZ-a</t>
  </si>
  <si>
    <t>Pomoći od izvanproračunskih korisnika</t>
  </si>
  <si>
    <t xml:space="preserve">Tekuće pomoći od izvanproračunskih korisnika </t>
  </si>
  <si>
    <t>Tekuće pomoći od HZMO-a, HZZ-a i HZZO-a</t>
  </si>
  <si>
    <t>(Prihodi iz proračuna Vukovarsko-srijemske županije)</t>
  </si>
  <si>
    <t>Izvor 11</t>
  </si>
  <si>
    <t>Opći prihodi i primici - pojačan standard</t>
  </si>
  <si>
    <t>Prihodi iz nadležnog proračuna</t>
  </si>
  <si>
    <t>Prihodi od nadležnog proračuna za financiranje rashoda poslovanja</t>
  </si>
  <si>
    <t>Prihodi iz proračuna VSŽ</t>
  </si>
  <si>
    <t>Ulaganja u objekt</t>
  </si>
  <si>
    <t>Prihodi iz proračuna VSŽ za financiranje rashoda za nabavu nefinancijske imovine</t>
  </si>
  <si>
    <t>Školske sheme</t>
  </si>
  <si>
    <t>(Prihodi školske kuhinje)</t>
  </si>
  <si>
    <t>Izvor 43</t>
  </si>
  <si>
    <t>Prihodi za posebne namjene</t>
  </si>
  <si>
    <t>Prihodi od upravnih i administrativnih pristojbi, pristojbi po posebnim propisima i naknada</t>
  </si>
  <si>
    <t>Prihodi po posebnim propisima</t>
  </si>
  <si>
    <t>Ostali nespomenuti prihodi</t>
  </si>
  <si>
    <t>Sufinanciranje cijene usluge</t>
  </si>
  <si>
    <t>(Vlastiti prihodi)</t>
  </si>
  <si>
    <t>Izvor 31</t>
  </si>
  <si>
    <t>Vlastiti prihodi - proračunski korisnici</t>
  </si>
  <si>
    <t>Prihodi od prodaje proizvoda i robe te pruženih usluga, prihodi od donacija te povrati po protestiranim jamstvima</t>
  </si>
  <si>
    <t>Prihodi od prodaje proizvoda i robe te pruženih usluga</t>
  </si>
  <si>
    <t>Prihodi od pruženih usluga</t>
  </si>
  <si>
    <t>Prihodi od pruženih usluga-najam dvorane</t>
  </si>
  <si>
    <t>Izvor 573</t>
  </si>
  <si>
    <t>Instrumenti Europskog gospodarskog prostora i ostali instrumenti</t>
  </si>
  <si>
    <t>Prijenosi između proračunskih korisnika istog proračuna</t>
  </si>
  <si>
    <t>Pomoći iz inozemstva i od subjekata unutar općeg proračuna</t>
  </si>
  <si>
    <t>(Prihodi od donacija)</t>
  </si>
  <si>
    <t>Izvor 61</t>
  </si>
  <si>
    <t>Prihodi od donacija</t>
  </si>
  <si>
    <t xml:space="preserve">Prihodi od prod. proizv. i robe te pruž. Usl. prihodi od donacija </t>
  </si>
  <si>
    <t xml:space="preserve">Donacije od pravnih i fizičkih osoba izvan općeg proračuna </t>
  </si>
  <si>
    <t>Tekuće donacije</t>
  </si>
  <si>
    <t>Tekuće donacije od neprofitnih organizacija</t>
  </si>
  <si>
    <t>Tekuće donacije od ostalih subjekata izvan općeg proračuna</t>
  </si>
  <si>
    <t>Vrsta rashoda / izdataka</t>
  </si>
  <si>
    <t>Plan za</t>
  </si>
  <si>
    <t>Projekcija za</t>
  </si>
  <si>
    <t>2023.</t>
  </si>
  <si>
    <t>2024.</t>
  </si>
  <si>
    <t>2025.</t>
  </si>
  <si>
    <t>Gradski ured za obrazovanje</t>
  </si>
  <si>
    <t>UKUPNO RASHODI POSLOVANJA</t>
  </si>
  <si>
    <t>1. RASHODI FINANCIRANI PRIHODIMA MINISTARSTVA ZNANOSTI I OBRAZOVANJA</t>
  </si>
  <si>
    <t>Izvor: 52</t>
  </si>
  <si>
    <t>Odgojnoobrazovno, administrativno i tehničko osoblje</t>
  </si>
  <si>
    <t>Plaće (bruto)</t>
  </si>
  <si>
    <t>Plaće za redovan rad</t>
  </si>
  <si>
    <t>Ostali rashodi za zaposlene</t>
  </si>
  <si>
    <t>Otpremnina</t>
  </si>
  <si>
    <t>Naknada za bolest, invalidnost, smrtni slučaj</t>
  </si>
  <si>
    <t>Regres</t>
  </si>
  <si>
    <t>Ostali nenavedeni rashodi za zaposlene</t>
  </si>
  <si>
    <t>Doprinosi na plaće</t>
  </si>
  <si>
    <t>Doprinosi za zaštitu zdravlja na radu</t>
  </si>
  <si>
    <t>Doprinosi za obvezno osiguranje u slučaju nezaposlenosti</t>
  </si>
  <si>
    <t>Naknade troškova zaposlenima</t>
  </si>
  <si>
    <t>Naknade za prijevoz, za rad na terenu i odvojeni život</t>
  </si>
  <si>
    <t>Ostali nespomenuti rashodi poslovanja</t>
  </si>
  <si>
    <t>Pristojbe i naknade</t>
  </si>
  <si>
    <t>Novčana naknada zbog nezapošljavanja invalida</t>
  </si>
  <si>
    <t>Troškovi sudskih postupaka</t>
  </si>
  <si>
    <t>Financijski rashodi</t>
  </si>
  <si>
    <t>Ostali financijski rashodi</t>
  </si>
  <si>
    <t>Zatezne kamate</t>
  </si>
  <si>
    <t>Naknade građ. i kućanstvima na temelju osiguranja i dr. naknade</t>
  </si>
  <si>
    <t>Ostale naknade građanima i kućanstvima iz proračuna</t>
  </si>
  <si>
    <t>Naknadae građanima i kućanstvima u naravi</t>
  </si>
  <si>
    <t>Ostale naknade iz proračuna u naravi</t>
  </si>
  <si>
    <t>Uredska oprema i namještaj</t>
  </si>
  <si>
    <t>Računala i računalna oprema</t>
  </si>
  <si>
    <t>Sportska i glazbena oprema</t>
  </si>
  <si>
    <t>Sportska oprema</t>
  </si>
  <si>
    <t>Knjige, umjetnička djela i ostale izložbene vrijednosti</t>
  </si>
  <si>
    <t xml:space="preserve">Knjige  </t>
  </si>
  <si>
    <t>Knjige  za knjižnicu</t>
  </si>
  <si>
    <t>Funkcijska 0912</t>
  </si>
  <si>
    <t>Rashodi za materijal i energiju</t>
  </si>
  <si>
    <t>Namirnice</t>
  </si>
  <si>
    <t>Ostale naknade građanima i kućanstvima</t>
  </si>
  <si>
    <t>Naknade građanima i kućanstvima u naravi</t>
  </si>
  <si>
    <t>Radne bilježnice i dodatni nastavni sadržaj</t>
  </si>
  <si>
    <t>Funkcijaska 0912</t>
  </si>
  <si>
    <t>Uređaji, strojevi i oprema za ostale namjene</t>
  </si>
  <si>
    <t>Strojevi</t>
  </si>
  <si>
    <t>Oprema</t>
  </si>
  <si>
    <t>Funkcijska: 0912</t>
  </si>
  <si>
    <t>Osnovno obrazovanje - Užina za sve</t>
  </si>
  <si>
    <t>3. RASHODI FINANCIRANI PRIHODIMA VUKOVARSKO-SRIJEMSKE ŽUPANIJE</t>
  </si>
  <si>
    <t>Izvor: 11</t>
  </si>
  <si>
    <t>Opći prihodi i primici - proračunski korisnici</t>
  </si>
  <si>
    <t>Osnovno obrazovanje</t>
  </si>
  <si>
    <t>Službena putovanja</t>
  </si>
  <si>
    <t>Dnevnice za službeni put u zemlji</t>
  </si>
  <si>
    <t>Naknade za prijevoz na službenom putu u zemlji</t>
  </si>
  <si>
    <t>Stručno usavršavanje zaposlenika</t>
  </si>
  <si>
    <t>Seminari, savjetovanja i simpoziji</t>
  </si>
  <si>
    <t>Tečajevi i stručni ispiti</t>
  </si>
  <si>
    <t>Ostale naknade troškova zaposlenima</t>
  </si>
  <si>
    <t>Naknada za korištenje os. automobila u službene svrhe-loko vožnja</t>
  </si>
  <si>
    <t>Uredski materijal i ostali materijalni rashodi</t>
  </si>
  <si>
    <t>Uredski matreijal</t>
  </si>
  <si>
    <t>Literatura (publikacije, časopisi, glasila, knjige i ostalo)</t>
  </si>
  <si>
    <t>Materijal i sredstva za čišćenje i održavanje</t>
  </si>
  <si>
    <t>Materijal za higijenske potrebe i njegu</t>
  </si>
  <si>
    <t>Ostali  materijal za potrebe redovitog poslovanja</t>
  </si>
  <si>
    <t>Pomoćni i sanitetski materijal</t>
  </si>
  <si>
    <t>Energija</t>
  </si>
  <si>
    <t>Električna energija</t>
  </si>
  <si>
    <t>Plin</t>
  </si>
  <si>
    <t>Motorni benzin i dizel gorivo</t>
  </si>
  <si>
    <t>Materijal i dijelovi za tekuće i investicijsko održavanje</t>
  </si>
  <si>
    <t>Mat. i dijelovi za tek. i inv. održavanje objekata</t>
  </si>
  <si>
    <t>Mat. i dijelovi za tek. i inv. održavanje postrojenja i opreme</t>
  </si>
  <si>
    <t>Sitni inventar</t>
  </si>
  <si>
    <t xml:space="preserve">Službena,radna i zaštitna odjeća i obuća </t>
  </si>
  <si>
    <t>Rashodi za usluge</t>
  </si>
  <si>
    <t>Usluge telefona, pošte i prijevoza</t>
  </si>
  <si>
    <t>Poštarina</t>
  </si>
  <si>
    <t>Ostale usluge za komunikaciju i prijevoz</t>
  </si>
  <si>
    <t>Usluge tekućeg i investicijskog održavanja</t>
  </si>
  <si>
    <t>Usluge tekućeg i investicijskog održavanja građ. objekata</t>
  </si>
  <si>
    <t>Usluge tekućeg i investicijskog održavanja postr. I opreme</t>
  </si>
  <si>
    <t>Usluge promidžbe i informiranja</t>
  </si>
  <si>
    <t>Elektronski mediji</t>
  </si>
  <si>
    <t>Tisak</t>
  </si>
  <si>
    <t>Komunalne usluge</t>
  </si>
  <si>
    <t>Opskrba vodom</t>
  </si>
  <si>
    <t>Iznošenje i odvoz smeća</t>
  </si>
  <si>
    <t>Dimnjačarske usluge</t>
  </si>
  <si>
    <t>Zdravstvene i veterinarske usluge</t>
  </si>
  <si>
    <t>Obvezni i preventivni zdravstveni pregledi djelatnika</t>
  </si>
  <si>
    <t>Ostale zdravstvene i veterinarske usluge</t>
  </si>
  <si>
    <t>Intelektualne i osobne usluge</t>
  </si>
  <si>
    <t>Ugovori o djelu</t>
  </si>
  <si>
    <t>Ostale intelektualne usluge</t>
  </si>
  <si>
    <t>Računalne usluge</t>
  </si>
  <si>
    <t>Usluge ažuriranja računalnih baza</t>
  </si>
  <si>
    <t>Ostale računalne usluge</t>
  </si>
  <si>
    <t>Premije osiguranja</t>
  </si>
  <si>
    <t>Premije osiguranja imovine</t>
  </si>
  <si>
    <t>Članarine i norme</t>
  </si>
  <si>
    <t>Tuzemne članarine</t>
  </si>
  <si>
    <t>Ostale pristojbe i naknade</t>
  </si>
  <si>
    <t>Bankarske usluge i usluge platnog prometa</t>
  </si>
  <si>
    <t>Zatezne kamate iz poslovnih odnosa</t>
  </si>
  <si>
    <t>Usluge tekićeg i investicijskog održavanja postrojenja i opreme</t>
  </si>
  <si>
    <t>Uredska oprema</t>
  </si>
  <si>
    <t>Ostala uredska oprema</t>
  </si>
  <si>
    <t>Komunikacijska oprema</t>
  </si>
  <si>
    <t>Ostala komunikacijska oprema</t>
  </si>
  <si>
    <t>Oprema za održavanje i zaštitu</t>
  </si>
  <si>
    <t>Oprema za grijanje, ventilaciju i hlađenja</t>
  </si>
  <si>
    <t>Osnovno obrazovanje - Shema voća</t>
  </si>
  <si>
    <t>Osnovno obrazovanje - Shema mlijeka</t>
  </si>
  <si>
    <t>4. RASHODI FINANCIRANI PRIHODIMA ŠKOLSKE KUHINJE</t>
  </si>
  <si>
    <t>Izvor: 43</t>
  </si>
  <si>
    <t>Osnovno obrazovanje - Školska kuhinja</t>
  </si>
  <si>
    <t>5. RASHODI FINANCIRANI VLASTITIM PRIHODIMA</t>
  </si>
  <si>
    <t>Izvor: 31</t>
  </si>
  <si>
    <t>6. RASHODI FINANCIRANI PRIHODIMA HZZ-a</t>
  </si>
  <si>
    <t>Prihodi od HZZ-a</t>
  </si>
  <si>
    <t>Naknade troškova osobama izvan radnog odnosa</t>
  </si>
  <si>
    <t>Pomoći dane u inozemstvo i unutar općeg proračuna</t>
  </si>
  <si>
    <t>8.RASHODI FINANCIRANI OD DONACIJA</t>
  </si>
  <si>
    <t>Funkcijska:0912</t>
  </si>
  <si>
    <t>Predsjednica školskog odbora:</t>
  </si>
  <si>
    <t>u kunama</t>
  </si>
  <si>
    <t>u eurima</t>
  </si>
  <si>
    <t>Udžbenici kurikulum</t>
  </si>
  <si>
    <t>Ostale usluge tekućeg i investicijskog održavanja</t>
  </si>
  <si>
    <t>Tekuće donacije od fizičkih osoba</t>
  </si>
  <si>
    <t>Kapitalne donacije</t>
  </si>
  <si>
    <t>Kapitalne donacije od ostalih subjekata izvan općeg proračuna</t>
  </si>
  <si>
    <t>Višak prihoda poslovanja</t>
  </si>
  <si>
    <t>Prihodi iz  nadležnog proračuna VSŽ za financiranje rashoda poslovanja</t>
  </si>
  <si>
    <t>Prihodi iz nadležnog proračuna za financiranje redovne djel.</t>
  </si>
  <si>
    <t>Prihodi iz nadležnog proračuna za financiranje red. djel.</t>
  </si>
  <si>
    <t>Prihodi iz nadležnog proračuna za financiranje rashoda poslovanja</t>
  </si>
  <si>
    <t>Prihodi iz nadležnog proračuna za financiranje rashoda za nabavu nefinancijske imovine</t>
  </si>
  <si>
    <t>Ostali materijal i dijelovi za tek. i inv. održavanje postrojenja i opreme</t>
  </si>
  <si>
    <t>Premije osiguranja opće odgovornosti prema trećim osobama</t>
  </si>
  <si>
    <t>Zakupnine i najamnine</t>
  </si>
  <si>
    <t>Licence</t>
  </si>
  <si>
    <t>Ostale usluge</t>
  </si>
  <si>
    <t>Ostale nespomenute usluge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</si>
  <si>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 prema fiksnom tečaju konverzije (1 EUR=7,53450 kuna)</t>
    </r>
  </si>
  <si>
    <t>Plan za 2023.
EUR</t>
  </si>
  <si>
    <t>Plan za 2023.
KN</t>
  </si>
  <si>
    <t>Projekcija 
za 2024.
EUR</t>
  </si>
  <si>
    <t>Projekcija 
za 2024.
KN</t>
  </si>
  <si>
    <t>Projekcija 
za 2025.
EUR</t>
  </si>
  <si>
    <t>Projekcija 
za 2025.
KN</t>
  </si>
  <si>
    <t>OSNOVNA ŠKOLA IVANA MARTINOVIĆA ŠTITAR</t>
  </si>
  <si>
    <t xml:space="preserve">Osnovna škola Ivana Martinovića </t>
  </si>
  <si>
    <t>(Prihodi iz proračuna Općina Štitar)</t>
  </si>
  <si>
    <t>2. RASHODI FINANCIRANI PRIHODIMA OPĆINA ŠTITAR</t>
  </si>
  <si>
    <t>Pomoći Općina Štitar</t>
  </si>
  <si>
    <t>Rashodi za nabavu prizvedene kratkotrajne imovine</t>
  </si>
  <si>
    <t>Dodatna ulaganja na građevinskim objektima</t>
  </si>
  <si>
    <t>FINANCIJSKI PLAN OŠ IVANA MARTINOVIĆA ŠTITAR ZA 2023. I PROJEKCIJA ZA 2024. I 2025. GODINU</t>
  </si>
  <si>
    <t>Osnovna škola Ivana Martinovića Štitar</t>
  </si>
  <si>
    <t>Prihodi iz proračuna Općina Štitar</t>
  </si>
  <si>
    <t>Klara Živković</t>
  </si>
  <si>
    <t>Rashodi za nabavu proizvedene kratkotrajne imovine</t>
  </si>
  <si>
    <t>Dodatna ulaganja na građevinskim obektima</t>
  </si>
  <si>
    <t>(LEARNING FROM THE EXTREMES PROJEKT)</t>
  </si>
  <si>
    <t>Pomoći temeljem prijenosa EU sredstava</t>
  </si>
  <si>
    <t>Tekuće pomoći temeljem prijenosa EU sredstava</t>
  </si>
  <si>
    <t>Tekuće pomoći od izvanproračunskog korisnika temeljem prijenosa EU sredstava</t>
  </si>
  <si>
    <t>7.RASHODI FINANCIRANI LEARNING FROM THE EXTREMES PROJEKTOM</t>
  </si>
  <si>
    <t xml:space="preserve">Pomoći temeljem prijenosa EU sredstava </t>
  </si>
  <si>
    <t>Tekkuće pomoći proračunskim korisnicima državnog proračuna temeljem prijenosa EU sredstava</t>
  </si>
  <si>
    <t xml:space="preserve">PROJEKT LEARNING FROM THE EXTREMES </t>
  </si>
  <si>
    <t>7.RASHODI FINANCIRANI PROJEKTOM LEARNING FROM THE EXTREMES</t>
  </si>
  <si>
    <t>Rashodi temeljem prijenosa EU sredstava</t>
  </si>
  <si>
    <t>Tekuće pomoći proračunskim korisnicima državnog proračuna temeljem prijenosa</t>
  </si>
  <si>
    <t>PROJEKT LEARNING FROM THE EXTREMES</t>
  </si>
  <si>
    <t xml:space="preserve">Tekuće pomoći temeljem prijenosa EU sredstava </t>
  </si>
  <si>
    <t>Pomoći temeljem EU sredstava</t>
  </si>
  <si>
    <t xml:space="preserve">Tekuće pomoći proračunskim korisnicima državnog proračuna temeljam prijenosa </t>
  </si>
  <si>
    <t xml:space="preserve">7.RASHODI FINANCIRANI PROJEKTOM LEARNING FROM THE EXTREMES </t>
  </si>
  <si>
    <t>Pomoći temeljem prijenosa Eu sredstava</t>
  </si>
  <si>
    <t>Ostale nespomenuti rashodi poslovanja</t>
  </si>
  <si>
    <t>400-02-01/22-01</t>
  </si>
  <si>
    <t>2196-60-01/22-1</t>
  </si>
  <si>
    <t>2196-60-01/22-1-2</t>
  </si>
  <si>
    <t>Štitar, 30.12. 2022. godine</t>
  </si>
  <si>
    <t>2196-60-01-22-1-3</t>
  </si>
  <si>
    <t>2196-60-01/22-1-4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</si>
</sst>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 Light"/>
      <family val="1"/>
      <charset val="238"/>
      <scheme val="major"/>
    </font>
    <font>
      <b/>
      <sz val="11"/>
      <color theme="1"/>
      <name val="Calibri Light"/>
      <family val="1"/>
      <charset val="238"/>
      <scheme val="major"/>
    </font>
    <font>
      <b/>
      <sz val="20"/>
      <color theme="1"/>
      <name val="Calibri Light"/>
      <family val="1"/>
      <charset val="238"/>
      <scheme val="major"/>
    </font>
    <font>
      <b/>
      <sz val="11"/>
      <name val="Cambria"/>
      <family val="1"/>
      <charset val="238"/>
    </font>
    <font>
      <b/>
      <sz val="14"/>
      <color theme="1"/>
      <name val="Calibri Light"/>
      <family val="1"/>
      <charset val="238"/>
      <scheme val="major"/>
    </font>
    <font>
      <b/>
      <sz val="10"/>
      <color theme="1"/>
      <name val="Calibri Light"/>
      <family val="1"/>
      <charset val="238"/>
      <scheme val="major"/>
    </font>
    <font>
      <i/>
      <sz val="10"/>
      <color theme="1"/>
      <name val="Calibri Light"/>
      <family val="1"/>
      <charset val="238"/>
      <scheme val="major"/>
    </font>
    <font>
      <b/>
      <i/>
      <sz val="11"/>
      <color theme="1"/>
      <name val="Calibri Light"/>
      <family val="1"/>
      <charset val="238"/>
      <scheme val="major"/>
    </font>
    <font>
      <b/>
      <sz val="11"/>
      <color theme="0"/>
      <name val="Calibri Light"/>
      <family val="1"/>
      <charset val="238"/>
      <scheme val="major"/>
    </font>
    <font>
      <i/>
      <sz val="11"/>
      <color theme="1"/>
      <name val="Calibri Light"/>
      <family val="1"/>
      <charset val="238"/>
      <scheme val="major"/>
    </font>
    <font>
      <b/>
      <sz val="11"/>
      <name val="Calibri Light"/>
      <family val="1"/>
      <charset val="238"/>
      <scheme val="major"/>
    </font>
    <font>
      <i/>
      <sz val="11"/>
      <name val="Calibri Light"/>
      <family val="1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b/>
      <i/>
      <sz val="11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9" fillId="0" borderId="0"/>
  </cellStyleXfs>
  <cellXfs count="170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2" fillId="0" borderId="0" xfId="0" quotePrefix="1" applyFont="1" applyAlignment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6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17" fillId="0" borderId="0" xfId="0" applyFont="1"/>
    <xf numFmtId="0" fontId="18" fillId="0" borderId="0" xfId="0" applyFont="1"/>
    <xf numFmtId="0" fontId="18" fillId="0" borderId="0" xfId="0" applyFont="1" applyBorder="1"/>
    <xf numFmtId="0" fontId="19" fillId="0" borderId="0" xfId="0" applyFont="1" applyBorder="1" applyAlignment="1">
      <alignment vertical="center"/>
    </xf>
    <xf numFmtId="0" fontId="20" fillId="0" borderId="0" xfId="2" applyFont="1"/>
    <xf numFmtId="0" fontId="19" fillId="0" borderId="0" xfId="0" applyFont="1" applyBorder="1" applyAlignment="1">
      <alignment horizontal="center" vertical="center"/>
    </xf>
    <xf numFmtId="0" fontId="21" fillId="0" borderId="0" xfId="0" applyFont="1"/>
    <xf numFmtId="0" fontId="18" fillId="0" borderId="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left" vertical="center" wrapText="1"/>
    </xf>
    <xf numFmtId="0" fontId="18" fillId="5" borderId="0" xfId="0" quotePrefix="1" applyFont="1" applyFill="1" applyBorder="1" applyAlignment="1">
      <alignment horizontal="left" vertical="center" wrapText="1"/>
    </xf>
    <xf numFmtId="4" fontId="18" fillId="5" borderId="0" xfId="0" applyNumberFormat="1" applyFont="1" applyFill="1" applyBorder="1" applyAlignment="1">
      <alignment horizontal="center" vertical="center" wrapText="1"/>
    </xf>
    <xf numFmtId="49" fontId="18" fillId="6" borderId="0" xfId="0" quotePrefix="1" applyNumberFormat="1" applyFont="1" applyFill="1" applyBorder="1" applyAlignment="1">
      <alignment horizontal="left" vertical="center" wrapText="1"/>
    </xf>
    <xf numFmtId="4" fontId="18" fillId="6" borderId="0" xfId="0" applyNumberFormat="1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left" vertical="center" wrapText="1"/>
    </xf>
    <xf numFmtId="0" fontId="18" fillId="7" borderId="0" xfId="0" quotePrefix="1" applyFont="1" applyFill="1" applyBorder="1" applyAlignment="1">
      <alignment horizontal="left" vertical="center" wrapText="1"/>
    </xf>
    <xf numFmtId="4" fontId="18" fillId="7" borderId="5" xfId="0" applyNumberFormat="1" applyFont="1" applyFill="1" applyBorder="1" applyAlignment="1">
      <alignment horizontal="center" vertical="center" wrapText="1"/>
    </xf>
    <xf numFmtId="4" fontId="18" fillId="8" borderId="2" xfId="0" applyNumberFormat="1" applyFont="1" applyFill="1" applyBorder="1" applyAlignment="1">
      <alignment horizontal="center" vertical="center" wrapText="1"/>
    </xf>
    <xf numFmtId="0" fontId="18" fillId="8" borderId="0" xfId="0" applyFont="1" applyFill="1" applyBorder="1" applyAlignment="1">
      <alignment horizontal="right" vertical="center" wrapText="1"/>
    </xf>
    <xf numFmtId="4" fontId="18" fillId="8" borderId="0" xfId="0" applyNumberFormat="1" applyFont="1" applyFill="1" applyBorder="1" applyAlignment="1">
      <alignment horizontal="center" vertical="center" wrapText="1"/>
    </xf>
    <xf numFmtId="0" fontId="22" fillId="8" borderId="0" xfId="0" applyFont="1" applyFill="1" applyBorder="1" applyAlignment="1">
      <alignment horizontal="right" vertical="center" wrapText="1"/>
    </xf>
    <xf numFmtId="4" fontId="22" fillId="8" borderId="0" xfId="0" applyNumberFormat="1" applyFont="1" applyFill="1" applyBorder="1" applyAlignment="1">
      <alignment horizontal="center" vertical="center" wrapText="1"/>
    </xf>
    <xf numFmtId="0" fontId="23" fillId="8" borderId="0" xfId="0" applyFont="1" applyFill="1" applyBorder="1" applyAlignment="1">
      <alignment horizontal="right" vertical="center" wrapText="1"/>
    </xf>
    <xf numFmtId="4" fontId="23" fillId="8" borderId="0" xfId="0" applyNumberFormat="1" applyFont="1" applyFill="1" applyBorder="1" applyAlignment="1">
      <alignment horizontal="center" vertical="center" wrapText="1"/>
    </xf>
    <xf numFmtId="0" fontId="25" fillId="10" borderId="0" xfId="0" applyFont="1" applyFill="1"/>
    <xf numFmtId="4" fontId="25" fillId="10" borderId="0" xfId="0" applyNumberFormat="1" applyFont="1" applyFill="1" applyBorder="1" applyAlignment="1">
      <alignment horizontal="center"/>
    </xf>
    <xf numFmtId="0" fontId="18" fillId="11" borderId="0" xfId="0" applyFont="1" applyFill="1"/>
    <xf numFmtId="4" fontId="18" fillId="11" borderId="0" xfId="0" applyNumberFormat="1" applyFont="1" applyFill="1" applyBorder="1" applyAlignment="1">
      <alignment horizontal="center"/>
    </xf>
    <xf numFmtId="0" fontId="18" fillId="12" borderId="0" xfId="0" applyFont="1" applyFill="1"/>
    <xf numFmtId="4" fontId="18" fillId="12" borderId="0" xfId="0" applyNumberFormat="1" applyFont="1" applyFill="1" applyBorder="1" applyAlignment="1">
      <alignment horizontal="center"/>
    </xf>
    <xf numFmtId="0" fontId="26" fillId="12" borderId="0" xfId="0" applyFont="1" applyFill="1"/>
    <xf numFmtId="4" fontId="26" fillId="12" borderId="0" xfId="0" applyNumberFormat="1" applyFont="1" applyFill="1" applyBorder="1" applyAlignment="1">
      <alignment horizontal="center"/>
    </xf>
    <xf numFmtId="0" fontId="26" fillId="0" borderId="0" xfId="0" applyFont="1"/>
    <xf numFmtId="4" fontId="26" fillId="0" borderId="0" xfId="0" applyNumberFormat="1" applyFont="1" applyBorder="1" applyAlignment="1">
      <alignment horizontal="center"/>
    </xf>
    <xf numFmtId="4" fontId="26" fillId="0" borderId="0" xfId="0" applyNumberFormat="1" applyFont="1" applyAlignment="1">
      <alignment horizontal="center"/>
    </xf>
    <xf numFmtId="164" fontId="26" fillId="0" borderId="0" xfId="0" applyNumberFormat="1" applyFont="1" applyBorder="1"/>
    <xf numFmtId="164" fontId="26" fillId="0" borderId="0" xfId="0" applyNumberFormat="1" applyFont="1"/>
    <xf numFmtId="4" fontId="26" fillId="12" borderId="0" xfId="0" applyNumberFormat="1" applyFont="1" applyFill="1" applyAlignment="1">
      <alignment horizontal="center"/>
    </xf>
    <xf numFmtId="4" fontId="17" fillId="12" borderId="0" xfId="0" applyNumberFormat="1" applyFont="1" applyFill="1" applyBorder="1" applyAlignment="1">
      <alignment horizontal="center"/>
    </xf>
    <xf numFmtId="0" fontId="24" fillId="12" borderId="0" xfId="0" applyFont="1" applyFill="1"/>
    <xf numFmtId="4" fontId="24" fillId="12" borderId="0" xfId="0" applyNumberFormat="1" applyFont="1" applyFill="1" applyBorder="1" applyAlignment="1">
      <alignment horizontal="center"/>
    </xf>
    <xf numFmtId="0" fontId="18" fillId="7" borderId="5" xfId="0" quotePrefix="1" applyFont="1" applyFill="1" applyBorder="1" applyAlignment="1">
      <alignment horizontal="left" vertical="center" wrapText="1"/>
    </xf>
    <xf numFmtId="0" fontId="24" fillId="0" borderId="0" xfId="0" applyFont="1"/>
    <xf numFmtId="0" fontId="17" fillId="12" borderId="0" xfId="0" applyFont="1" applyFill="1"/>
    <xf numFmtId="164" fontId="26" fillId="12" borderId="0" xfId="0" applyNumberFormat="1" applyFont="1" applyFill="1"/>
    <xf numFmtId="0" fontId="28" fillId="12" borderId="0" xfId="0" applyFont="1" applyFill="1"/>
    <xf numFmtId="0" fontId="28" fillId="0" borderId="0" xfId="0" applyFont="1"/>
    <xf numFmtId="4" fontId="17" fillId="0" borderId="0" xfId="0" applyNumberFormat="1" applyFont="1" applyAlignment="1">
      <alignment horizontal="center"/>
    </xf>
    <xf numFmtId="164" fontId="18" fillId="0" borderId="0" xfId="0" applyNumberFormat="1" applyFont="1" applyBorder="1"/>
    <xf numFmtId="164" fontId="18" fillId="0" borderId="0" xfId="0" applyNumberFormat="1" applyFont="1"/>
    <xf numFmtId="164" fontId="26" fillId="0" borderId="0" xfId="0" applyNumberFormat="1" applyFont="1" applyFill="1" applyBorder="1"/>
    <xf numFmtId="164" fontId="17" fillId="0" borderId="0" xfId="0" applyNumberFormat="1" applyFont="1"/>
    <xf numFmtId="164" fontId="18" fillId="0" borderId="0" xfId="0" applyNumberFormat="1" applyFont="1" applyBorder="1" applyAlignment="1">
      <alignment horizontal="center"/>
    </xf>
    <xf numFmtId="164" fontId="17" fillId="0" borderId="0" xfId="0" applyNumberFormat="1" applyFont="1" applyBorder="1"/>
    <xf numFmtId="164" fontId="17" fillId="0" borderId="6" xfId="0" applyNumberFormat="1" applyFont="1" applyBorder="1" applyAlignment="1">
      <alignment horizontal="center"/>
    </xf>
    <xf numFmtId="0" fontId="28" fillId="2" borderId="0" xfId="0" applyFont="1" applyFill="1"/>
    <xf numFmtId="4" fontId="26" fillId="2" borderId="0" xfId="0" applyNumberFormat="1" applyFont="1" applyFill="1" applyAlignment="1">
      <alignment horizontal="center"/>
    </xf>
    <xf numFmtId="0" fontId="9" fillId="3" borderId="2" xfId="0" applyFont="1" applyFill="1" applyBorder="1" applyAlignment="1">
      <alignment vertical="center"/>
    </xf>
    <xf numFmtId="0" fontId="26" fillId="12" borderId="0" xfId="0" applyFont="1" applyFill="1" applyAlignment="1">
      <alignment horizontal="left"/>
    </xf>
    <xf numFmtId="0" fontId="26" fillId="0" borderId="0" xfId="0" applyFont="1" applyAlignment="1">
      <alignment horizontal="left"/>
    </xf>
    <xf numFmtId="0" fontId="18" fillId="6" borderId="0" xfId="0" applyFont="1" applyFill="1" applyBorder="1" applyAlignment="1">
      <alignment horizontal="left" vertical="center" wrapText="1"/>
    </xf>
    <xf numFmtId="0" fontId="18" fillId="7" borderId="5" xfId="0" applyFont="1" applyFill="1" applyBorder="1" applyAlignment="1">
      <alignment horizontal="left" vertical="center" wrapText="1"/>
    </xf>
    <xf numFmtId="0" fontId="18" fillId="8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18" fillId="8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horizontal="right"/>
    </xf>
    <xf numFmtId="0" fontId="21" fillId="0" borderId="0" xfId="0" applyFont="1" applyAlignment="1">
      <alignment horizontal="center"/>
    </xf>
    <xf numFmtId="0" fontId="18" fillId="8" borderId="2" xfId="0" applyFont="1" applyFill="1" applyBorder="1" applyAlignment="1">
      <alignment horizontal="left" vertical="center" wrapText="1"/>
    </xf>
    <xf numFmtId="0" fontId="18" fillId="8" borderId="0" xfId="0" applyFont="1" applyFill="1" applyBorder="1" applyAlignment="1">
      <alignment horizontal="left" vertical="center" wrapText="1"/>
    </xf>
    <xf numFmtId="0" fontId="18" fillId="6" borderId="0" xfId="0" applyFont="1" applyFill="1" applyBorder="1" applyAlignment="1">
      <alignment horizontal="left" vertical="center" wrapText="1"/>
    </xf>
    <xf numFmtId="0" fontId="18" fillId="7" borderId="5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12" borderId="0" xfId="0" applyFont="1" applyFill="1" applyAlignment="1">
      <alignment horizontal="left"/>
    </xf>
    <xf numFmtId="0" fontId="26" fillId="0" borderId="0" xfId="0" applyFont="1" applyAlignment="1">
      <alignment horizontal="left"/>
    </xf>
    <xf numFmtId="0" fontId="26" fillId="12" borderId="0" xfId="0" applyFont="1" applyFill="1" applyAlignment="1">
      <alignment horizontal="left"/>
    </xf>
    <xf numFmtId="0" fontId="26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0" fillId="12" borderId="0" xfId="0" applyFont="1" applyFill="1"/>
    <xf numFmtId="0" fontId="30" fillId="12" borderId="0" xfId="0" applyFont="1" applyFill="1" applyAlignment="1">
      <alignment horizontal="left"/>
    </xf>
    <xf numFmtId="4" fontId="31" fillId="12" borderId="0" xfId="0" applyNumberFormat="1" applyFont="1" applyFill="1" applyAlignment="1">
      <alignment horizontal="center"/>
    </xf>
    <xf numFmtId="4" fontId="30" fillId="12" borderId="0" xfId="0" applyNumberFormat="1" applyFont="1" applyFill="1" applyAlignment="1">
      <alignment horizontal="center"/>
    </xf>
    <xf numFmtId="0" fontId="26" fillId="0" borderId="0" xfId="0" applyFont="1" applyAlignment="1">
      <alignment horizontal="left"/>
    </xf>
    <xf numFmtId="0" fontId="28" fillId="2" borderId="0" xfId="0" applyFont="1" applyFill="1" applyAlignment="1">
      <alignment horizontal="left"/>
    </xf>
    <xf numFmtId="4" fontId="28" fillId="2" borderId="0" xfId="0" applyNumberFormat="1" applyFont="1" applyFill="1" applyAlignment="1">
      <alignment horizontal="center"/>
    </xf>
    <xf numFmtId="0" fontId="1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0" fillId="0" borderId="1" xfId="0" quotePrefix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1" xfId="0" quotePrefix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/>
    </xf>
    <xf numFmtId="0" fontId="10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18" fillId="0" borderId="6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5" borderId="6" xfId="0" applyFont="1" applyFill="1" applyBorder="1" applyAlignment="1">
      <alignment horizontal="left" vertical="center" wrapText="1"/>
    </xf>
    <xf numFmtId="0" fontId="18" fillId="6" borderId="0" xfId="0" applyFont="1" applyFill="1" applyBorder="1" applyAlignment="1">
      <alignment horizontal="left" vertical="center" wrapText="1"/>
    </xf>
    <xf numFmtId="0" fontId="18" fillId="7" borderId="5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29" fillId="0" borderId="0" xfId="0" applyFont="1" applyBorder="1" applyAlignment="1">
      <alignment horizontal="left"/>
    </xf>
    <xf numFmtId="0" fontId="20" fillId="0" borderId="0" xfId="2" applyFont="1" applyAlignment="1">
      <alignment horizontal="left"/>
    </xf>
    <xf numFmtId="0" fontId="25" fillId="10" borderId="6" xfId="0" applyFont="1" applyFill="1" applyBorder="1" applyAlignment="1">
      <alignment horizontal="left" wrapText="1"/>
    </xf>
    <xf numFmtId="0" fontId="18" fillId="11" borderId="0" xfId="0" applyFont="1" applyFill="1" applyAlignment="1">
      <alignment horizontal="left"/>
    </xf>
    <xf numFmtId="0" fontId="18" fillId="12" borderId="0" xfId="0" applyFont="1" applyFill="1" applyAlignment="1">
      <alignment horizontal="left"/>
    </xf>
    <xf numFmtId="0" fontId="26" fillId="12" borderId="0" xfId="0" applyFont="1" applyFill="1" applyAlignment="1">
      <alignment horizontal="left"/>
    </xf>
    <xf numFmtId="0" fontId="18" fillId="8" borderId="2" xfId="0" applyFont="1" applyFill="1" applyBorder="1" applyAlignment="1">
      <alignment horizontal="left" vertical="center" wrapText="1"/>
    </xf>
    <xf numFmtId="0" fontId="18" fillId="8" borderId="0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3" fillId="8" borderId="0" xfId="0" applyFont="1" applyFill="1" applyBorder="1" applyAlignment="1">
      <alignment horizontal="left" vertical="center" wrapText="1"/>
    </xf>
    <xf numFmtId="0" fontId="24" fillId="9" borderId="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7" fillId="11" borderId="0" xfId="0" applyFont="1" applyFill="1" applyAlignment="1">
      <alignment horizontal="left"/>
    </xf>
    <xf numFmtId="0" fontId="26" fillId="12" borderId="0" xfId="0" applyFont="1" applyFill="1" applyAlignment="1">
      <alignment horizontal="left" vertical="center" wrapText="1"/>
    </xf>
    <xf numFmtId="0" fontId="27" fillId="12" borderId="0" xfId="0" applyFont="1" applyFill="1" applyAlignment="1">
      <alignment horizontal="left"/>
    </xf>
    <xf numFmtId="0" fontId="28" fillId="12" borderId="0" xfId="0" applyFont="1" applyFill="1" applyAlignment="1">
      <alignment horizontal="left"/>
    </xf>
    <xf numFmtId="0" fontId="28" fillId="0" borderId="0" xfId="0" applyFont="1" applyAlignment="1">
      <alignment horizontal="left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wrapText="1"/>
    </xf>
    <xf numFmtId="0" fontId="18" fillId="12" borderId="0" xfId="0" applyFont="1" applyFill="1" applyAlignment="1">
      <alignment horizontal="left" wrapText="1"/>
    </xf>
    <xf numFmtId="0" fontId="24" fillId="12" borderId="0" xfId="0" applyFont="1" applyFill="1" applyAlignment="1">
      <alignment horizontal="left"/>
    </xf>
    <xf numFmtId="0" fontId="18" fillId="9" borderId="0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8" fillId="8" borderId="6" xfId="0" applyFont="1" applyFill="1" applyBorder="1" applyAlignment="1">
      <alignment horizontal="left" vertical="center" wrapText="1"/>
    </xf>
    <xf numFmtId="0" fontId="17" fillId="12" borderId="0" xfId="0" applyFont="1" applyFill="1" applyAlignment="1">
      <alignment horizontal="left"/>
    </xf>
    <xf numFmtId="0" fontId="26" fillId="2" borderId="0" xfId="0" applyFont="1" applyFill="1" applyAlignment="1">
      <alignment horizontal="left"/>
    </xf>
    <xf numFmtId="0" fontId="17" fillId="0" borderId="0" xfId="0" applyFont="1" applyAlignment="1">
      <alignment horizontal="left"/>
    </xf>
  </cellXfs>
  <cellStyles count="3">
    <cellStyle name="Normalno" xfId="0" builtinId="0"/>
    <cellStyle name="Normalno 2" xfId="2"/>
    <cellStyle name="Obično_Izvori_Hierarhija za unos_Export_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anka/OneDrive%20-%20CARNET/Financijskih%20plan%202023%20i%20projekcija%20za%202024%20i%202025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ŽETAK"/>
      <sheetName val=" Račun prihoda i rashoda"/>
      <sheetName val="Rashodi prema funkcijskoj kl"/>
      <sheetName val="Račun financiranja"/>
      <sheetName val="POSEBNI DIO"/>
      <sheetName val="List2"/>
    </sheetNames>
    <sheetDataSet>
      <sheetData sheetId="0"/>
      <sheetData sheetId="1"/>
      <sheetData sheetId="2"/>
      <sheetData sheetId="3">
        <row r="8">
          <cell r="F8">
            <v>0</v>
          </cell>
          <cell r="G8">
            <v>0</v>
          </cell>
        </row>
        <row r="11">
          <cell r="F11">
            <v>0</v>
          </cell>
          <cell r="G11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2"/>
  <sheetViews>
    <sheetView workbookViewId="0">
      <selection activeCell="K12" sqref="K12"/>
    </sheetView>
  </sheetViews>
  <sheetFormatPr defaultRowHeight="15" x14ac:dyDescent="0.25"/>
  <cols>
    <col min="7" max="7" width="15.42578125" customWidth="1"/>
    <col min="8" max="8" width="16.7109375" customWidth="1"/>
    <col min="9" max="9" width="15.7109375" customWidth="1"/>
    <col min="10" max="10" width="13.85546875" customWidth="1"/>
    <col min="11" max="11" width="12.42578125" customWidth="1"/>
    <col min="12" max="12" width="17.42578125" customWidth="1"/>
  </cols>
  <sheetData>
    <row r="1" spans="2:12" ht="15.75" x14ac:dyDescent="0.25">
      <c r="B1" s="118" t="s">
        <v>288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2:12" ht="18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2:12" ht="15.75" x14ac:dyDescent="0.25">
      <c r="B3" s="118" t="s">
        <v>15</v>
      </c>
      <c r="C3" s="118"/>
      <c r="D3" s="118"/>
      <c r="E3" s="118"/>
      <c r="F3" s="118"/>
      <c r="G3" s="118"/>
      <c r="H3" s="118"/>
      <c r="I3" s="131"/>
      <c r="J3" s="131"/>
      <c r="K3" s="131"/>
      <c r="L3" s="131"/>
    </row>
    <row r="4" spans="2:12" ht="18" x14ac:dyDescent="0.25">
      <c r="B4" s="5"/>
      <c r="C4" s="5"/>
      <c r="D4" s="5"/>
      <c r="E4" s="5"/>
      <c r="F4" s="5"/>
      <c r="G4" s="5"/>
      <c r="H4" s="5"/>
      <c r="I4" s="6"/>
      <c r="J4" s="6"/>
      <c r="K4" s="6"/>
      <c r="L4" s="6"/>
    </row>
    <row r="5" spans="2:12" ht="15.75" x14ac:dyDescent="0.25">
      <c r="B5" s="118" t="s">
        <v>18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6" spans="2:12" ht="18" x14ac:dyDescent="0.25">
      <c r="B6" s="1"/>
      <c r="C6" s="2"/>
      <c r="D6" s="2"/>
      <c r="E6" s="2"/>
      <c r="F6" s="7"/>
      <c r="G6" s="8"/>
      <c r="H6" s="8"/>
      <c r="I6" s="8"/>
      <c r="J6" s="8"/>
      <c r="K6" s="8"/>
      <c r="L6" s="23" t="s">
        <v>21</v>
      </c>
    </row>
    <row r="7" spans="2:12" ht="51" x14ac:dyDescent="0.25">
      <c r="B7" s="14"/>
      <c r="C7" s="15"/>
      <c r="D7" s="15"/>
      <c r="E7" s="16"/>
      <c r="F7" s="17"/>
      <c r="G7" s="4" t="s">
        <v>275</v>
      </c>
      <c r="H7" s="4" t="s">
        <v>276</v>
      </c>
      <c r="I7" s="4" t="s">
        <v>277</v>
      </c>
      <c r="J7" s="4" t="s">
        <v>278</v>
      </c>
      <c r="K7" s="4" t="s">
        <v>279</v>
      </c>
      <c r="L7" s="4" t="s">
        <v>280</v>
      </c>
    </row>
    <row r="8" spans="2:12" x14ac:dyDescent="0.25">
      <c r="B8" s="132" t="s">
        <v>0</v>
      </c>
      <c r="C8" s="117"/>
      <c r="D8" s="117"/>
      <c r="E8" s="117"/>
      <c r="F8" s="133"/>
      <c r="G8" s="18">
        <v>669862</v>
      </c>
      <c r="H8" s="18">
        <v>5047073</v>
      </c>
      <c r="I8" s="18">
        <v>607936</v>
      </c>
      <c r="J8" s="18">
        <v>4580500</v>
      </c>
      <c r="K8" s="18">
        <v>621872</v>
      </c>
      <c r="L8" s="18">
        <v>4685500</v>
      </c>
    </row>
    <row r="9" spans="2:12" x14ac:dyDescent="0.25">
      <c r="B9" s="134" t="s">
        <v>1</v>
      </c>
      <c r="C9" s="113"/>
      <c r="D9" s="113"/>
      <c r="E9" s="113"/>
      <c r="F9" s="115"/>
      <c r="G9" s="91">
        <v>669862</v>
      </c>
      <c r="H9" s="91">
        <v>5047073</v>
      </c>
      <c r="I9" s="91">
        <v>607936</v>
      </c>
      <c r="J9" s="91">
        <v>4580500</v>
      </c>
      <c r="K9" s="91">
        <v>621872</v>
      </c>
      <c r="L9" s="91">
        <v>4685500</v>
      </c>
    </row>
    <row r="10" spans="2:12" x14ac:dyDescent="0.25">
      <c r="B10" s="114" t="s">
        <v>2</v>
      </c>
      <c r="C10" s="115"/>
      <c r="D10" s="115"/>
      <c r="E10" s="115"/>
      <c r="F10" s="115"/>
      <c r="G10" s="91">
        <v>0</v>
      </c>
      <c r="H10" s="91">
        <f t="shared" ref="H10" si="0">G10*7.5345</f>
        <v>0</v>
      </c>
      <c r="I10" s="91">
        <v>0</v>
      </c>
      <c r="J10" s="91">
        <f t="shared" ref="J10" si="1">I10*7.5345</f>
        <v>0</v>
      </c>
      <c r="K10" s="91">
        <v>0</v>
      </c>
      <c r="L10" s="91">
        <f t="shared" ref="L10" si="2">K10*7.5345</f>
        <v>0</v>
      </c>
    </row>
    <row r="11" spans="2:12" x14ac:dyDescent="0.25">
      <c r="B11" s="24" t="s">
        <v>3</v>
      </c>
      <c r="C11" s="90"/>
      <c r="D11" s="90"/>
      <c r="E11" s="90"/>
      <c r="F11" s="90"/>
      <c r="G11" s="18">
        <v>669862</v>
      </c>
      <c r="H11" s="18">
        <v>5047073</v>
      </c>
      <c r="I11" s="18">
        <v>607936</v>
      </c>
      <c r="J11" s="18">
        <v>4580500</v>
      </c>
      <c r="K11" s="18">
        <v>621872</v>
      </c>
      <c r="L11" s="18">
        <v>4685500</v>
      </c>
    </row>
    <row r="12" spans="2:12" x14ac:dyDescent="0.25">
      <c r="B12" s="112" t="s">
        <v>4</v>
      </c>
      <c r="C12" s="113"/>
      <c r="D12" s="113"/>
      <c r="E12" s="113"/>
      <c r="F12" s="113"/>
      <c r="G12" s="91">
        <v>660571</v>
      </c>
      <c r="H12" s="91">
        <v>4977073</v>
      </c>
      <c r="I12" s="91">
        <v>597982</v>
      </c>
      <c r="J12" s="91">
        <v>4505500</v>
      </c>
      <c r="K12" s="91">
        <v>611254</v>
      </c>
      <c r="L12" s="91">
        <v>4605500</v>
      </c>
    </row>
    <row r="13" spans="2:12" x14ac:dyDescent="0.25">
      <c r="B13" s="114" t="s">
        <v>5</v>
      </c>
      <c r="C13" s="115"/>
      <c r="D13" s="115"/>
      <c r="E13" s="115"/>
      <c r="F13" s="115"/>
      <c r="G13" s="91">
        <v>9291</v>
      </c>
      <c r="H13" s="91">
        <v>70000</v>
      </c>
      <c r="I13" s="91">
        <v>9954</v>
      </c>
      <c r="J13" s="91">
        <v>75000</v>
      </c>
      <c r="K13" s="91">
        <v>10618</v>
      </c>
      <c r="L13" s="91">
        <v>80000</v>
      </c>
    </row>
    <row r="14" spans="2:12" x14ac:dyDescent="0.25">
      <c r="B14" s="116" t="s">
        <v>6</v>
      </c>
      <c r="C14" s="117"/>
      <c r="D14" s="117"/>
      <c r="E14" s="117"/>
      <c r="F14" s="117"/>
      <c r="G14" s="18"/>
      <c r="H14" s="18"/>
      <c r="I14" s="18"/>
      <c r="J14" s="18"/>
      <c r="K14" s="18"/>
      <c r="L14" s="18"/>
    </row>
    <row r="15" spans="2:12" ht="18" x14ac:dyDescent="0.25">
      <c r="B15" s="5"/>
      <c r="C15" s="9"/>
      <c r="D15" s="9"/>
      <c r="E15" s="9"/>
      <c r="F15" s="9"/>
      <c r="G15" s="3"/>
      <c r="H15" s="3"/>
      <c r="I15" s="3"/>
      <c r="J15" s="3"/>
      <c r="K15" s="3"/>
      <c r="L15" s="3"/>
    </row>
    <row r="16" spans="2:12" ht="15.75" x14ac:dyDescent="0.25">
      <c r="B16" s="118" t="s">
        <v>19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2:12" ht="18" x14ac:dyDescent="0.25">
      <c r="B17" s="5"/>
      <c r="C17" s="9"/>
      <c r="D17" s="9"/>
      <c r="E17" s="9"/>
      <c r="F17" s="9"/>
      <c r="G17" s="3"/>
      <c r="H17" s="3"/>
      <c r="I17" s="3"/>
      <c r="J17" s="3"/>
      <c r="K17" s="3"/>
      <c r="L17" s="3"/>
    </row>
    <row r="18" spans="2:12" ht="51" x14ac:dyDescent="0.25">
      <c r="B18" s="14"/>
      <c r="C18" s="15"/>
      <c r="D18" s="15"/>
      <c r="E18" s="16"/>
      <c r="F18" s="17"/>
      <c r="G18" s="4" t="s">
        <v>275</v>
      </c>
      <c r="H18" s="4" t="s">
        <v>276</v>
      </c>
      <c r="I18" s="4" t="s">
        <v>277</v>
      </c>
      <c r="J18" s="4" t="s">
        <v>278</v>
      </c>
      <c r="K18" s="4" t="s">
        <v>279</v>
      </c>
      <c r="L18" s="4" t="s">
        <v>280</v>
      </c>
    </row>
    <row r="19" spans="2:12" x14ac:dyDescent="0.25">
      <c r="B19" s="120" t="s">
        <v>8</v>
      </c>
      <c r="C19" s="121"/>
      <c r="D19" s="121"/>
      <c r="E19" s="121"/>
      <c r="F19" s="122"/>
      <c r="G19" s="19">
        <f>'[1]Račun financiranja'!F8</f>
        <v>0</v>
      </c>
      <c r="H19" s="19">
        <v>0</v>
      </c>
      <c r="I19" s="19">
        <f>'[1]Račun financiranja'!G8</f>
        <v>0</v>
      </c>
      <c r="J19" s="19">
        <v>0</v>
      </c>
      <c r="K19" s="19">
        <v>0</v>
      </c>
      <c r="L19" s="19">
        <f>'[1]Račun financiranja'!H8</f>
        <v>0</v>
      </c>
    </row>
    <row r="20" spans="2:12" x14ac:dyDescent="0.25">
      <c r="B20" s="120" t="s">
        <v>9</v>
      </c>
      <c r="C20" s="123"/>
      <c r="D20" s="123"/>
      <c r="E20" s="123"/>
      <c r="F20" s="123"/>
      <c r="G20" s="19">
        <f>'[1]Račun financiranja'!F11</f>
        <v>0</v>
      </c>
      <c r="H20" s="19">
        <v>0</v>
      </c>
      <c r="I20" s="19">
        <f>'[1]Račun financiranja'!G11</f>
        <v>0</v>
      </c>
      <c r="J20" s="19">
        <v>0</v>
      </c>
      <c r="K20" s="19">
        <v>0</v>
      </c>
      <c r="L20" s="19">
        <f>'[1]Račun financiranja'!H11</f>
        <v>0</v>
      </c>
    </row>
    <row r="21" spans="2:12" x14ac:dyDescent="0.25">
      <c r="B21" s="116" t="s">
        <v>10</v>
      </c>
      <c r="C21" s="117"/>
      <c r="D21" s="117"/>
      <c r="E21" s="117"/>
      <c r="F21" s="117"/>
      <c r="G21" s="18">
        <f>G19+G20</f>
        <v>0</v>
      </c>
      <c r="H21" s="18">
        <v>0</v>
      </c>
      <c r="I21" s="18">
        <f>I19+I20</f>
        <v>0</v>
      </c>
      <c r="J21" s="18">
        <v>0</v>
      </c>
      <c r="K21" s="18">
        <v>0</v>
      </c>
      <c r="L21" s="18">
        <f>L19+L20</f>
        <v>0</v>
      </c>
    </row>
    <row r="22" spans="2:12" ht="18" x14ac:dyDescent="0.25">
      <c r="B22" s="13"/>
      <c r="C22" s="9"/>
      <c r="D22" s="9"/>
      <c r="E22" s="9"/>
      <c r="F22" s="9"/>
      <c r="G22" s="3"/>
      <c r="H22" s="3"/>
      <c r="I22" s="3"/>
      <c r="J22" s="3"/>
      <c r="K22" s="3"/>
      <c r="L22" s="3"/>
    </row>
    <row r="23" spans="2:12" ht="15.75" x14ac:dyDescent="0.25">
      <c r="B23" s="118" t="s">
        <v>23</v>
      </c>
      <c r="C23" s="119"/>
      <c r="D23" s="119"/>
      <c r="E23" s="119"/>
      <c r="F23" s="119"/>
      <c r="G23" s="119"/>
      <c r="H23" s="119"/>
      <c r="I23" s="119"/>
      <c r="J23" s="119"/>
      <c r="K23" s="119"/>
      <c r="L23" s="119"/>
    </row>
    <row r="24" spans="2:12" ht="18" x14ac:dyDescent="0.25">
      <c r="B24" s="13"/>
      <c r="C24" s="9"/>
      <c r="D24" s="9"/>
      <c r="E24" s="9"/>
      <c r="F24" s="9"/>
      <c r="G24" s="3"/>
      <c r="H24" s="3"/>
      <c r="I24" s="3"/>
      <c r="J24" s="3"/>
      <c r="K24" s="3"/>
      <c r="L24" s="3"/>
    </row>
    <row r="25" spans="2:12" ht="38.25" x14ac:dyDescent="0.25">
      <c r="B25" s="14"/>
      <c r="C25" s="15"/>
      <c r="D25" s="15"/>
      <c r="E25" s="16"/>
      <c r="F25" s="17"/>
      <c r="G25" s="4" t="s">
        <v>275</v>
      </c>
      <c r="H25" s="4" t="s">
        <v>276</v>
      </c>
      <c r="I25" s="4" t="s">
        <v>277</v>
      </c>
      <c r="J25" s="4" t="s">
        <v>278</v>
      </c>
      <c r="K25" s="4" t="s">
        <v>279</v>
      </c>
      <c r="L25" s="4" t="s">
        <v>280</v>
      </c>
    </row>
    <row r="26" spans="2:12" x14ac:dyDescent="0.25">
      <c r="B26" s="124" t="s">
        <v>20</v>
      </c>
      <c r="C26" s="125"/>
      <c r="D26" s="125"/>
      <c r="E26" s="125"/>
      <c r="F26" s="126"/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</row>
    <row r="27" spans="2:12" x14ac:dyDescent="0.25">
      <c r="B27" s="127" t="s">
        <v>7</v>
      </c>
      <c r="C27" s="128"/>
      <c r="D27" s="128"/>
      <c r="E27" s="128"/>
      <c r="F27" s="129"/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0">
        <v>0</v>
      </c>
    </row>
    <row r="30" spans="2:12" x14ac:dyDescent="0.25">
      <c r="B30" s="130" t="s">
        <v>11</v>
      </c>
      <c r="C30" s="123"/>
      <c r="D30" s="123"/>
      <c r="E30" s="123"/>
      <c r="F30" s="123"/>
      <c r="G30" s="19">
        <f t="shared" ref="G30:L30" si="3">G21+G27+G14</f>
        <v>0</v>
      </c>
      <c r="H30" s="19">
        <f t="shared" si="3"/>
        <v>0</v>
      </c>
      <c r="I30" s="19">
        <f t="shared" si="3"/>
        <v>0</v>
      </c>
      <c r="J30" s="19">
        <f t="shared" si="3"/>
        <v>0</v>
      </c>
      <c r="K30" s="19">
        <f t="shared" si="3"/>
        <v>0</v>
      </c>
      <c r="L30" s="19">
        <f t="shared" si="3"/>
        <v>0</v>
      </c>
    </row>
    <row r="31" spans="2:12" ht="15.75" x14ac:dyDescent="0.25">
      <c r="B31" s="10"/>
      <c r="C31" s="11"/>
      <c r="D31" s="11"/>
      <c r="E31" s="11"/>
      <c r="F31" s="11"/>
      <c r="G31" s="12"/>
      <c r="H31" s="12"/>
      <c r="I31" s="12"/>
      <c r="J31" s="12"/>
      <c r="K31" s="12"/>
      <c r="L31" s="12"/>
    </row>
    <row r="32" spans="2:12" x14ac:dyDescent="0.25">
      <c r="B32" s="110" t="s">
        <v>274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</row>
  </sheetData>
  <mergeCells count="18">
    <mergeCell ref="B10:F10"/>
    <mergeCell ref="B1:L1"/>
    <mergeCell ref="B3:L3"/>
    <mergeCell ref="B5:L5"/>
    <mergeCell ref="B8:F8"/>
    <mergeCell ref="B9:F9"/>
    <mergeCell ref="B32:L32"/>
    <mergeCell ref="B12:F12"/>
    <mergeCell ref="B13:F13"/>
    <mergeCell ref="B14:F14"/>
    <mergeCell ref="B16:L16"/>
    <mergeCell ref="B19:F19"/>
    <mergeCell ref="B20:F20"/>
    <mergeCell ref="B21:F21"/>
    <mergeCell ref="B23:L23"/>
    <mergeCell ref="B26:F26"/>
    <mergeCell ref="B27:F27"/>
    <mergeCell ref="B30:F30"/>
  </mergeCells>
  <pageMargins left="0.7" right="0.7" top="0.75" bottom="0.75" header="0.3" footer="0.3"/>
  <pageSetup paperSize="9" scale="83" fitToWidth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7"/>
  <sheetViews>
    <sheetView workbookViewId="0">
      <selection activeCell="F2" sqref="F2"/>
    </sheetView>
  </sheetViews>
  <sheetFormatPr defaultColWidth="9.140625" defaultRowHeight="15" x14ac:dyDescent="0.25"/>
  <cols>
    <col min="1" max="1" width="19.85546875" style="25" customWidth="1"/>
    <col min="2" max="5" width="9.140625" style="25"/>
    <col min="6" max="6" width="27.5703125" style="25" customWidth="1"/>
    <col min="7" max="7" width="29.5703125" style="26" customWidth="1"/>
    <col min="8" max="8" width="28" style="25" customWidth="1"/>
    <col min="9" max="9" width="24.7109375" style="25" customWidth="1"/>
    <col min="10" max="16384" width="9.140625" style="25"/>
  </cols>
  <sheetData>
    <row r="1" spans="1:9" ht="73.5" customHeight="1" x14ac:dyDescent="0.25">
      <c r="A1" s="141"/>
      <c r="B1" s="141"/>
      <c r="C1" s="141"/>
      <c r="D1" s="141"/>
      <c r="E1" s="25" t="s">
        <v>27</v>
      </c>
    </row>
    <row r="2" spans="1:9" s="26" customFormat="1" ht="15" customHeight="1" x14ac:dyDescent="0.25">
      <c r="A2" s="142" t="s">
        <v>281</v>
      </c>
      <c r="B2" s="142"/>
      <c r="C2" s="142"/>
      <c r="D2" s="142"/>
      <c r="E2" s="142"/>
      <c r="F2" s="27"/>
      <c r="G2" s="27"/>
      <c r="H2" s="27"/>
      <c r="I2" s="28"/>
    </row>
    <row r="3" spans="1:9" s="26" customFormat="1" ht="15" customHeight="1" x14ac:dyDescent="0.25">
      <c r="A3" s="29" t="s">
        <v>47</v>
      </c>
      <c r="B3" s="143" t="s">
        <v>312</v>
      </c>
      <c r="C3" s="143"/>
      <c r="D3" s="143"/>
      <c r="E3" s="143"/>
      <c r="I3" s="30"/>
    </row>
    <row r="4" spans="1:9" s="26" customFormat="1" ht="15" customHeight="1" x14ac:dyDescent="0.25">
      <c r="A4" s="29" t="s">
        <v>48</v>
      </c>
      <c r="B4" s="143" t="s">
        <v>313</v>
      </c>
      <c r="C4" s="143"/>
      <c r="D4" s="143"/>
      <c r="E4" s="143"/>
      <c r="I4" s="30"/>
    </row>
    <row r="5" spans="1:9" s="26" customFormat="1" ht="15" customHeight="1" x14ac:dyDescent="0.25">
      <c r="A5" s="143" t="s">
        <v>315</v>
      </c>
      <c r="B5" s="143"/>
      <c r="C5" s="143"/>
      <c r="D5" s="143"/>
      <c r="E5" s="143"/>
      <c r="I5" s="30"/>
    </row>
    <row r="6" spans="1:9" s="31" customFormat="1" ht="18.75" x14ac:dyDescent="0.3">
      <c r="A6" s="135" t="s">
        <v>49</v>
      </c>
      <c r="B6" s="135"/>
      <c r="C6" s="135"/>
      <c r="D6" s="135"/>
      <c r="E6" s="135"/>
      <c r="F6" s="135"/>
      <c r="G6" s="135"/>
      <c r="H6" s="135"/>
      <c r="I6" s="135"/>
    </row>
    <row r="7" spans="1:9" s="31" customFormat="1" ht="18.75" x14ac:dyDescent="0.3">
      <c r="A7" s="135" t="s">
        <v>50</v>
      </c>
      <c r="B7" s="135"/>
      <c r="C7" s="135"/>
      <c r="D7" s="135"/>
      <c r="E7" s="135"/>
      <c r="F7" s="135"/>
      <c r="G7" s="135"/>
      <c r="H7" s="135"/>
      <c r="I7" s="135"/>
    </row>
    <row r="8" spans="1:9" s="31" customFormat="1" ht="18.75" x14ac:dyDescent="0.3">
      <c r="A8" s="88"/>
      <c r="B8" s="88"/>
      <c r="C8" s="88"/>
      <c r="D8" s="88"/>
      <c r="E8" s="88"/>
      <c r="F8" s="88"/>
      <c r="G8" s="88"/>
      <c r="H8" s="88"/>
      <c r="I8" s="88" t="s">
        <v>255</v>
      </c>
    </row>
    <row r="10" spans="1:9" x14ac:dyDescent="0.25">
      <c r="A10" s="136" t="s">
        <v>51</v>
      </c>
      <c r="B10" s="136" t="s">
        <v>52</v>
      </c>
      <c r="C10" s="136"/>
      <c r="D10" s="136"/>
      <c r="E10" s="136"/>
      <c r="F10" s="136"/>
      <c r="G10" s="32" t="s">
        <v>53</v>
      </c>
      <c r="H10" s="32" t="s">
        <v>54</v>
      </c>
      <c r="I10" s="32" t="s">
        <v>54</v>
      </c>
    </row>
    <row r="11" spans="1:9" x14ac:dyDescent="0.25">
      <c r="A11" s="137"/>
      <c r="B11" s="137"/>
      <c r="C11" s="137"/>
      <c r="D11" s="137"/>
      <c r="E11" s="137"/>
      <c r="F11" s="137"/>
      <c r="G11" s="33" t="s">
        <v>55</v>
      </c>
      <c r="H11" s="33" t="s">
        <v>56</v>
      </c>
      <c r="I11" s="33" t="s">
        <v>57</v>
      </c>
    </row>
    <row r="12" spans="1:9" s="26" customFormat="1" x14ac:dyDescent="0.25">
      <c r="A12" s="34" t="s">
        <v>58</v>
      </c>
      <c r="B12" s="35" t="s">
        <v>59</v>
      </c>
      <c r="C12" s="34"/>
      <c r="D12" s="138" t="s">
        <v>60</v>
      </c>
      <c r="E12" s="138"/>
      <c r="F12" s="138"/>
      <c r="G12" s="36">
        <f t="shared" ref="G12:I12" si="0">G13</f>
        <v>5047073</v>
      </c>
      <c r="H12" s="36">
        <f t="shared" si="0"/>
        <v>4580500</v>
      </c>
      <c r="I12" s="36">
        <f t="shared" si="0"/>
        <v>4685500</v>
      </c>
    </row>
    <row r="13" spans="1:9" x14ac:dyDescent="0.25">
      <c r="A13" s="85" t="s">
        <v>61</v>
      </c>
      <c r="B13" s="37" t="s">
        <v>62</v>
      </c>
      <c r="C13" s="85"/>
      <c r="D13" s="139" t="s">
        <v>63</v>
      </c>
      <c r="E13" s="139"/>
      <c r="F13" s="139"/>
      <c r="G13" s="38">
        <f t="shared" ref="G13:I13" si="1">G15</f>
        <v>5047073</v>
      </c>
      <c r="H13" s="38">
        <f t="shared" si="1"/>
        <v>4580500</v>
      </c>
      <c r="I13" s="38">
        <f t="shared" si="1"/>
        <v>4685500</v>
      </c>
    </row>
    <row r="14" spans="1:9" ht="14.25" customHeight="1" x14ac:dyDescent="0.25">
      <c r="A14" s="39" t="s">
        <v>64</v>
      </c>
      <c r="B14" s="40">
        <v>10225</v>
      </c>
      <c r="C14" s="39"/>
      <c r="D14" s="140" t="s">
        <v>282</v>
      </c>
      <c r="E14" s="140"/>
      <c r="F14" s="140"/>
      <c r="G14" s="41">
        <f t="shared" ref="G14:I14" si="2">G15</f>
        <v>5047073</v>
      </c>
      <c r="H14" s="41">
        <f t="shared" si="2"/>
        <v>4580500</v>
      </c>
      <c r="I14" s="41">
        <f t="shared" si="2"/>
        <v>4685500</v>
      </c>
    </row>
    <row r="15" spans="1:9" x14ac:dyDescent="0.25">
      <c r="A15" s="89"/>
      <c r="B15" s="148" t="s">
        <v>65</v>
      </c>
      <c r="C15" s="148"/>
      <c r="D15" s="148"/>
      <c r="E15" s="148"/>
      <c r="F15" s="148"/>
      <c r="G15" s="42">
        <f>SUM(G16+G21+G36+G51+G59+G82+G92+G101+G110)</f>
        <v>5047073</v>
      </c>
      <c r="H15" s="42">
        <f t="shared" ref="H15:I15" si="3">SUM(H16+H21+H36+H51+H59+H82+H92+H101+H110)</f>
        <v>4580500</v>
      </c>
      <c r="I15" s="42">
        <f t="shared" si="3"/>
        <v>4685500</v>
      </c>
    </row>
    <row r="16" spans="1:9" x14ac:dyDescent="0.25">
      <c r="A16" s="43">
        <v>9</v>
      </c>
      <c r="B16" s="149" t="s">
        <v>66</v>
      </c>
      <c r="C16" s="149"/>
      <c r="D16" s="149"/>
      <c r="E16" s="149"/>
      <c r="F16" s="149"/>
      <c r="G16" s="44">
        <f t="shared" ref="G16:I18" si="4">G17</f>
        <v>0</v>
      </c>
      <c r="H16" s="44">
        <f t="shared" si="4"/>
        <v>0</v>
      </c>
      <c r="I16" s="44">
        <f t="shared" si="4"/>
        <v>0</v>
      </c>
    </row>
    <row r="17" spans="1:9" x14ac:dyDescent="0.25">
      <c r="A17" s="43">
        <v>92</v>
      </c>
      <c r="B17" s="149" t="s">
        <v>46</v>
      </c>
      <c r="C17" s="149"/>
      <c r="D17" s="149"/>
      <c r="E17" s="149"/>
      <c r="F17" s="149"/>
      <c r="G17" s="44">
        <f t="shared" si="4"/>
        <v>0</v>
      </c>
      <c r="H17" s="44">
        <f t="shared" si="4"/>
        <v>0</v>
      </c>
      <c r="I17" s="44">
        <f t="shared" si="4"/>
        <v>0</v>
      </c>
    </row>
    <row r="18" spans="1:9" x14ac:dyDescent="0.25">
      <c r="A18" s="45">
        <v>922</v>
      </c>
      <c r="B18" s="150" t="s">
        <v>67</v>
      </c>
      <c r="C18" s="150"/>
      <c r="D18" s="150"/>
      <c r="E18" s="150"/>
      <c r="F18" s="150"/>
      <c r="G18" s="46">
        <f t="shared" si="4"/>
        <v>0</v>
      </c>
      <c r="H18" s="46">
        <f t="shared" si="4"/>
        <v>0</v>
      </c>
      <c r="I18" s="46">
        <f t="shared" si="4"/>
        <v>0</v>
      </c>
    </row>
    <row r="19" spans="1:9" x14ac:dyDescent="0.25">
      <c r="A19" s="47">
        <v>9222</v>
      </c>
      <c r="B19" s="151" t="s">
        <v>68</v>
      </c>
      <c r="C19" s="151"/>
      <c r="D19" s="151"/>
      <c r="E19" s="151"/>
      <c r="F19" s="151"/>
      <c r="G19" s="48">
        <v>0</v>
      </c>
      <c r="H19" s="48">
        <v>0</v>
      </c>
      <c r="I19" s="48">
        <v>0</v>
      </c>
    </row>
    <row r="20" spans="1:9" ht="15" customHeight="1" x14ac:dyDescent="0.25">
      <c r="A20" s="152" t="s">
        <v>69</v>
      </c>
      <c r="B20" s="152"/>
      <c r="C20" s="152"/>
      <c r="D20" s="152"/>
      <c r="E20" s="152"/>
      <c r="F20" s="152"/>
      <c r="G20" s="152"/>
      <c r="H20" s="152"/>
      <c r="I20" s="152"/>
    </row>
    <row r="21" spans="1:9" ht="28.5" customHeight="1" x14ac:dyDescent="0.25">
      <c r="A21" s="49" t="s">
        <v>70</v>
      </c>
      <c r="B21" s="144" t="s">
        <v>71</v>
      </c>
      <c r="C21" s="144"/>
      <c r="D21" s="144"/>
      <c r="E21" s="144"/>
      <c r="F21" s="144"/>
      <c r="G21" s="50">
        <f t="shared" ref="G21:I21" si="5">SUM(G22+G28)</f>
        <v>3770000</v>
      </c>
      <c r="H21" s="50">
        <f t="shared" si="5"/>
        <v>3875000</v>
      </c>
      <c r="I21" s="50">
        <f t="shared" si="5"/>
        <v>3980000</v>
      </c>
    </row>
    <row r="22" spans="1:9" x14ac:dyDescent="0.25">
      <c r="A22" s="51" t="s">
        <v>72</v>
      </c>
      <c r="B22" s="145" t="s">
        <v>73</v>
      </c>
      <c r="C22" s="145"/>
      <c r="D22" s="145"/>
      <c r="E22" s="145"/>
      <c r="F22" s="145"/>
      <c r="G22" s="52">
        <f t="shared" ref="G22:I24" si="6">SUM(G23)</f>
        <v>3700000</v>
      </c>
      <c r="H22" s="52">
        <f t="shared" si="6"/>
        <v>3800000</v>
      </c>
      <c r="I22" s="52">
        <f t="shared" si="6"/>
        <v>3900000</v>
      </c>
    </row>
    <row r="23" spans="1:9" s="26" customFormat="1" x14ac:dyDescent="0.25">
      <c r="A23" s="53">
        <v>6</v>
      </c>
      <c r="B23" s="146" t="s">
        <v>1</v>
      </c>
      <c r="C23" s="146"/>
      <c r="D23" s="146"/>
      <c r="E23" s="146"/>
      <c r="F23" s="146"/>
      <c r="G23" s="54">
        <f t="shared" si="6"/>
        <v>3700000</v>
      </c>
      <c r="H23" s="54">
        <f t="shared" si="6"/>
        <v>3800000</v>
      </c>
      <c r="I23" s="54">
        <f t="shared" si="6"/>
        <v>3900000</v>
      </c>
    </row>
    <row r="24" spans="1:9" s="26" customFormat="1" x14ac:dyDescent="0.25">
      <c r="A24" s="53">
        <v>63</v>
      </c>
      <c r="B24" s="146" t="s">
        <v>74</v>
      </c>
      <c r="C24" s="146"/>
      <c r="D24" s="146"/>
      <c r="E24" s="146"/>
      <c r="F24" s="146"/>
      <c r="G24" s="54">
        <f t="shared" si="6"/>
        <v>3700000</v>
      </c>
      <c r="H24" s="54">
        <f t="shared" si="6"/>
        <v>3800000</v>
      </c>
      <c r="I24" s="54">
        <f t="shared" si="6"/>
        <v>3900000</v>
      </c>
    </row>
    <row r="25" spans="1:9" s="26" customFormat="1" x14ac:dyDescent="0.25">
      <c r="A25" s="53">
        <v>636</v>
      </c>
      <c r="B25" s="146" t="s">
        <v>75</v>
      </c>
      <c r="C25" s="146"/>
      <c r="D25" s="146"/>
      <c r="E25" s="146"/>
      <c r="F25" s="146"/>
      <c r="G25" s="54">
        <f t="shared" ref="G25:I25" si="7">SUM(G26:G26)</f>
        <v>3700000</v>
      </c>
      <c r="H25" s="54">
        <f t="shared" si="7"/>
        <v>3800000</v>
      </c>
      <c r="I25" s="54">
        <f t="shared" si="7"/>
        <v>3900000</v>
      </c>
    </row>
    <row r="26" spans="1:9" s="57" customFormat="1" x14ac:dyDescent="0.25">
      <c r="A26" s="55">
        <v>6361</v>
      </c>
      <c r="B26" s="147" t="s">
        <v>76</v>
      </c>
      <c r="C26" s="147"/>
      <c r="D26" s="147"/>
      <c r="E26" s="147"/>
      <c r="F26" s="147"/>
      <c r="G26" s="56">
        <f t="shared" ref="G26:I26" si="8">SUM(G27)</f>
        <v>3700000</v>
      </c>
      <c r="H26" s="56">
        <f t="shared" si="8"/>
        <v>3800000</v>
      </c>
      <c r="I26" s="56">
        <f t="shared" si="8"/>
        <v>3900000</v>
      </c>
    </row>
    <row r="27" spans="1:9" s="57" customFormat="1" x14ac:dyDescent="0.25">
      <c r="A27" s="57">
        <v>63612</v>
      </c>
      <c r="B27" s="153" t="s">
        <v>77</v>
      </c>
      <c r="C27" s="153"/>
      <c r="D27" s="153"/>
      <c r="E27" s="153"/>
      <c r="F27" s="153"/>
      <c r="G27" s="58">
        <v>3700000</v>
      </c>
      <c r="H27" s="58">
        <v>3800000</v>
      </c>
      <c r="I27" s="58">
        <v>3900000</v>
      </c>
    </row>
    <row r="28" spans="1:9" x14ac:dyDescent="0.25">
      <c r="A28" s="51" t="s">
        <v>78</v>
      </c>
      <c r="B28" s="145" t="s">
        <v>79</v>
      </c>
      <c r="C28" s="145"/>
      <c r="D28" s="145"/>
      <c r="E28" s="145"/>
      <c r="F28" s="145"/>
      <c r="G28" s="52">
        <f t="shared" ref="G28:I31" si="9">SUM(G29)</f>
        <v>70000</v>
      </c>
      <c r="H28" s="52">
        <f t="shared" si="9"/>
        <v>75000</v>
      </c>
      <c r="I28" s="52">
        <f t="shared" si="9"/>
        <v>80000</v>
      </c>
    </row>
    <row r="29" spans="1:9" x14ac:dyDescent="0.25">
      <c r="A29" s="53">
        <v>6</v>
      </c>
      <c r="B29" s="146" t="s">
        <v>1</v>
      </c>
      <c r="C29" s="146"/>
      <c r="D29" s="146"/>
      <c r="E29" s="146"/>
      <c r="F29" s="146"/>
      <c r="G29" s="54">
        <f t="shared" si="9"/>
        <v>70000</v>
      </c>
      <c r="H29" s="54">
        <f t="shared" si="9"/>
        <v>75000</v>
      </c>
      <c r="I29" s="54">
        <f t="shared" si="9"/>
        <v>80000</v>
      </c>
    </row>
    <row r="30" spans="1:9" s="26" customFormat="1" x14ac:dyDescent="0.25">
      <c r="A30" s="53">
        <v>63</v>
      </c>
      <c r="B30" s="146" t="s">
        <v>74</v>
      </c>
      <c r="C30" s="146"/>
      <c r="D30" s="146"/>
      <c r="E30" s="146"/>
      <c r="F30" s="146"/>
      <c r="G30" s="54">
        <f t="shared" si="9"/>
        <v>70000</v>
      </c>
      <c r="H30" s="54">
        <f t="shared" si="9"/>
        <v>75000</v>
      </c>
      <c r="I30" s="54">
        <f t="shared" si="9"/>
        <v>80000</v>
      </c>
    </row>
    <row r="31" spans="1:9" s="26" customFormat="1" x14ac:dyDescent="0.25">
      <c r="A31" s="53">
        <v>636</v>
      </c>
      <c r="B31" s="146" t="s">
        <v>75</v>
      </c>
      <c r="C31" s="146"/>
      <c r="D31" s="146"/>
      <c r="E31" s="146"/>
      <c r="F31" s="146"/>
      <c r="G31" s="54">
        <f t="shared" si="9"/>
        <v>70000</v>
      </c>
      <c r="H31" s="54">
        <f t="shared" si="9"/>
        <v>75000</v>
      </c>
      <c r="I31" s="54">
        <f t="shared" si="9"/>
        <v>80000</v>
      </c>
    </row>
    <row r="32" spans="1:9" s="57" customFormat="1" x14ac:dyDescent="0.25">
      <c r="A32" s="55">
        <v>6362</v>
      </c>
      <c r="B32" s="147" t="s">
        <v>80</v>
      </c>
      <c r="C32" s="147"/>
      <c r="D32" s="147"/>
      <c r="E32" s="147"/>
      <c r="F32" s="147"/>
      <c r="G32" s="56">
        <f t="shared" ref="G32:I32" si="10">SUM(G33)</f>
        <v>70000</v>
      </c>
      <c r="H32" s="56">
        <f t="shared" si="10"/>
        <v>75000</v>
      </c>
      <c r="I32" s="56">
        <f t="shared" si="10"/>
        <v>80000</v>
      </c>
    </row>
    <row r="33" spans="1:9" s="57" customFormat="1" x14ac:dyDescent="0.25">
      <c r="A33" s="57">
        <v>63621</v>
      </c>
      <c r="B33" s="153" t="s">
        <v>81</v>
      </c>
      <c r="C33" s="153"/>
      <c r="D33" s="153"/>
      <c r="E33" s="153"/>
      <c r="F33" s="153"/>
      <c r="G33" s="58">
        <v>70000</v>
      </c>
      <c r="H33" s="58">
        <v>75000</v>
      </c>
      <c r="I33" s="58">
        <v>80000</v>
      </c>
    </row>
    <row r="34" spans="1:9" s="57" customFormat="1" ht="44.25" customHeight="1" x14ac:dyDescent="0.25">
      <c r="B34" s="84"/>
      <c r="C34" s="84"/>
      <c r="D34" s="84"/>
      <c r="E34" s="84"/>
      <c r="F34" s="84"/>
      <c r="G34" s="60"/>
      <c r="H34" s="61"/>
      <c r="I34" s="61"/>
    </row>
    <row r="35" spans="1:9" ht="15" customHeight="1" x14ac:dyDescent="0.25">
      <c r="A35" s="152" t="s">
        <v>283</v>
      </c>
      <c r="B35" s="152"/>
      <c r="C35" s="152"/>
      <c r="D35" s="152"/>
      <c r="E35" s="152"/>
      <c r="F35" s="152"/>
      <c r="G35" s="152"/>
      <c r="H35" s="152"/>
      <c r="I35" s="152"/>
    </row>
    <row r="36" spans="1:9" ht="28.5" customHeight="1" x14ac:dyDescent="0.25">
      <c r="A36" s="49" t="s">
        <v>70</v>
      </c>
      <c r="B36" s="144" t="s">
        <v>71</v>
      </c>
      <c r="C36" s="144"/>
      <c r="D36" s="144"/>
      <c r="E36" s="144"/>
      <c r="F36" s="144"/>
      <c r="G36" s="50">
        <f t="shared" ref="G36:I36" si="11">SUM(G37+G43)</f>
        <v>450000</v>
      </c>
      <c r="H36" s="50">
        <f t="shared" si="11"/>
        <v>200000</v>
      </c>
      <c r="I36" s="50">
        <f t="shared" si="11"/>
        <v>200000</v>
      </c>
    </row>
    <row r="37" spans="1:9" x14ac:dyDescent="0.25">
      <c r="A37" s="51" t="s">
        <v>72</v>
      </c>
      <c r="B37" s="145" t="s">
        <v>285</v>
      </c>
      <c r="C37" s="145"/>
      <c r="D37" s="145"/>
      <c r="E37" s="145"/>
      <c r="F37" s="145"/>
      <c r="G37" s="52">
        <f t="shared" ref="G37:I39" si="12">SUM(G38)</f>
        <v>200000</v>
      </c>
      <c r="H37" s="52">
        <f t="shared" si="12"/>
        <v>200000</v>
      </c>
      <c r="I37" s="52">
        <f t="shared" si="12"/>
        <v>200000</v>
      </c>
    </row>
    <row r="38" spans="1:9" s="26" customFormat="1" x14ac:dyDescent="0.25">
      <c r="A38" s="53">
        <v>6</v>
      </c>
      <c r="B38" s="146" t="s">
        <v>1</v>
      </c>
      <c r="C38" s="146"/>
      <c r="D38" s="146"/>
      <c r="E38" s="146"/>
      <c r="F38" s="146"/>
      <c r="G38" s="54">
        <f t="shared" si="12"/>
        <v>200000</v>
      </c>
      <c r="H38" s="54">
        <f t="shared" si="12"/>
        <v>200000</v>
      </c>
      <c r="I38" s="54">
        <f t="shared" si="12"/>
        <v>200000</v>
      </c>
    </row>
    <row r="39" spans="1:9" s="26" customFormat="1" x14ac:dyDescent="0.25">
      <c r="A39" s="53">
        <v>63</v>
      </c>
      <c r="B39" s="146" t="s">
        <v>74</v>
      </c>
      <c r="C39" s="146"/>
      <c r="D39" s="146"/>
      <c r="E39" s="146"/>
      <c r="F39" s="146"/>
      <c r="G39" s="54">
        <f t="shared" si="12"/>
        <v>200000</v>
      </c>
      <c r="H39" s="54">
        <f t="shared" si="12"/>
        <v>200000</v>
      </c>
      <c r="I39" s="54">
        <f t="shared" si="12"/>
        <v>200000</v>
      </c>
    </row>
    <row r="40" spans="1:9" s="26" customFormat="1" x14ac:dyDescent="0.25">
      <c r="A40" s="53">
        <v>636</v>
      </c>
      <c r="B40" s="146" t="s">
        <v>75</v>
      </c>
      <c r="C40" s="146"/>
      <c r="D40" s="146"/>
      <c r="E40" s="146"/>
      <c r="F40" s="146"/>
      <c r="G40" s="54">
        <f t="shared" ref="G40:I40" si="13">SUM(G41:G41)</f>
        <v>200000</v>
      </c>
      <c r="H40" s="54">
        <f t="shared" si="13"/>
        <v>200000</v>
      </c>
      <c r="I40" s="54">
        <f t="shared" si="13"/>
        <v>200000</v>
      </c>
    </row>
    <row r="41" spans="1:9" s="57" customFormat="1" x14ac:dyDescent="0.25">
      <c r="A41" s="55">
        <v>6361</v>
      </c>
      <c r="B41" s="147" t="s">
        <v>76</v>
      </c>
      <c r="C41" s="147"/>
      <c r="D41" s="147"/>
      <c r="E41" s="147"/>
      <c r="F41" s="147"/>
      <c r="G41" s="56">
        <f t="shared" ref="G41:I41" si="14">SUM(G42)</f>
        <v>200000</v>
      </c>
      <c r="H41" s="56">
        <f t="shared" si="14"/>
        <v>200000</v>
      </c>
      <c r="I41" s="56">
        <f t="shared" si="14"/>
        <v>200000</v>
      </c>
    </row>
    <row r="42" spans="1:9" s="57" customFormat="1" x14ac:dyDescent="0.25">
      <c r="A42" s="57">
        <v>63613</v>
      </c>
      <c r="B42" s="153" t="s">
        <v>290</v>
      </c>
      <c r="C42" s="153"/>
      <c r="D42" s="153"/>
      <c r="E42" s="153"/>
      <c r="F42" s="153"/>
      <c r="G42" s="58">
        <v>200000</v>
      </c>
      <c r="H42" s="58">
        <v>200000</v>
      </c>
      <c r="I42" s="58">
        <v>200000</v>
      </c>
    </row>
    <row r="43" spans="1:9" x14ac:dyDescent="0.25">
      <c r="A43" s="51" t="s">
        <v>78</v>
      </c>
      <c r="B43" s="145" t="s">
        <v>79</v>
      </c>
      <c r="C43" s="145"/>
      <c r="D43" s="145"/>
      <c r="E43" s="145"/>
      <c r="F43" s="145"/>
      <c r="G43" s="52">
        <f t="shared" ref="G43:I47" si="15">SUM(G44)</f>
        <v>250000</v>
      </c>
      <c r="H43" s="52">
        <f t="shared" si="15"/>
        <v>0</v>
      </c>
      <c r="I43" s="52">
        <f t="shared" si="15"/>
        <v>0</v>
      </c>
    </row>
    <row r="44" spans="1:9" x14ac:dyDescent="0.25">
      <c r="A44" s="53">
        <v>6</v>
      </c>
      <c r="B44" s="146" t="s">
        <v>1</v>
      </c>
      <c r="C44" s="146"/>
      <c r="D44" s="146"/>
      <c r="E44" s="146"/>
      <c r="F44" s="146"/>
      <c r="G44" s="54">
        <f t="shared" si="15"/>
        <v>250000</v>
      </c>
      <c r="H44" s="54">
        <f t="shared" si="15"/>
        <v>0</v>
      </c>
      <c r="I44" s="54">
        <f t="shared" si="15"/>
        <v>0</v>
      </c>
    </row>
    <row r="45" spans="1:9" s="26" customFormat="1" x14ac:dyDescent="0.25">
      <c r="A45" s="53">
        <v>63</v>
      </c>
      <c r="B45" s="146" t="s">
        <v>74</v>
      </c>
      <c r="C45" s="146"/>
      <c r="D45" s="146"/>
      <c r="E45" s="146"/>
      <c r="F45" s="146"/>
      <c r="G45" s="54">
        <f t="shared" si="15"/>
        <v>250000</v>
      </c>
      <c r="H45" s="54">
        <f t="shared" si="15"/>
        <v>0</v>
      </c>
      <c r="I45" s="54">
        <f t="shared" si="15"/>
        <v>0</v>
      </c>
    </row>
    <row r="46" spans="1:9" s="26" customFormat="1" x14ac:dyDescent="0.25">
      <c r="A46" s="53">
        <v>636</v>
      </c>
      <c r="B46" s="146" t="s">
        <v>75</v>
      </c>
      <c r="C46" s="146"/>
      <c r="D46" s="146"/>
      <c r="E46" s="146"/>
      <c r="F46" s="146"/>
      <c r="G46" s="54">
        <f t="shared" si="15"/>
        <v>250000</v>
      </c>
      <c r="H46" s="54">
        <f t="shared" si="15"/>
        <v>0</v>
      </c>
      <c r="I46" s="54">
        <f t="shared" si="15"/>
        <v>0</v>
      </c>
    </row>
    <row r="47" spans="1:9" s="57" customFormat="1" x14ac:dyDescent="0.25">
      <c r="A47" s="55">
        <v>6362</v>
      </c>
      <c r="B47" s="147" t="s">
        <v>80</v>
      </c>
      <c r="C47" s="147"/>
      <c r="D47" s="147"/>
      <c r="E47" s="147"/>
      <c r="F47" s="147"/>
      <c r="G47" s="56">
        <f t="shared" si="15"/>
        <v>250000</v>
      </c>
      <c r="H47" s="56">
        <f t="shared" si="15"/>
        <v>0</v>
      </c>
      <c r="I47" s="56">
        <f t="shared" si="15"/>
        <v>0</v>
      </c>
    </row>
    <row r="48" spans="1:9" s="57" customFormat="1" x14ac:dyDescent="0.25">
      <c r="A48" s="57">
        <v>63621</v>
      </c>
      <c r="B48" s="153" t="s">
        <v>82</v>
      </c>
      <c r="C48" s="153"/>
      <c r="D48" s="153"/>
      <c r="E48" s="153"/>
      <c r="F48" s="153"/>
      <c r="G48" s="58">
        <v>250000</v>
      </c>
      <c r="H48" s="58">
        <v>0</v>
      </c>
      <c r="I48" s="58">
        <v>0</v>
      </c>
    </row>
    <row r="49" spans="1:9" s="57" customFormat="1" x14ac:dyDescent="0.25">
      <c r="B49" s="84"/>
      <c r="C49" s="84"/>
      <c r="D49" s="84"/>
      <c r="E49" s="84"/>
      <c r="F49" s="84"/>
      <c r="G49" s="60"/>
      <c r="H49" s="61"/>
      <c r="I49" s="61"/>
    </row>
    <row r="50" spans="1:9" s="57" customFormat="1" x14ac:dyDescent="0.25">
      <c r="A50" s="152" t="s">
        <v>83</v>
      </c>
      <c r="B50" s="152"/>
      <c r="C50" s="152"/>
      <c r="D50" s="152"/>
      <c r="E50" s="152"/>
      <c r="F50" s="152"/>
      <c r="G50" s="152"/>
      <c r="H50" s="152"/>
      <c r="I50" s="152"/>
    </row>
    <row r="51" spans="1:9" s="57" customFormat="1" x14ac:dyDescent="0.25">
      <c r="A51" s="49" t="s">
        <v>70</v>
      </c>
      <c r="B51" s="144" t="s">
        <v>71</v>
      </c>
      <c r="C51" s="144"/>
      <c r="D51" s="144"/>
      <c r="E51" s="144"/>
      <c r="F51" s="144"/>
      <c r="G51" s="50">
        <f t="shared" ref="G51:I51" si="16">SUM(G52+G58)</f>
        <v>0</v>
      </c>
      <c r="H51" s="50">
        <f t="shared" si="16"/>
        <v>0</v>
      </c>
      <c r="I51" s="50">
        <f t="shared" si="16"/>
        <v>0</v>
      </c>
    </row>
    <row r="52" spans="1:9" s="57" customFormat="1" x14ac:dyDescent="0.25">
      <c r="A52" s="51" t="s">
        <v>72</v>
      </c>
      <c r="B52" s="154" t="s">
        <v>84</v>
      </c>
      <c r="C52" s="154"/>
      <c r="D52" s="154"/>
      <c r="E52" s="154"/>
      <c r="F52" s="154"/>
      <c r="G52" s="52">
        <f t="shared" ref="G52:I54" si="17">SUM(G53)</f>
        <v>0</v>
      </c>
      <c r="H52" s="52">
        <f t="shared" si="17"/>
        <v>0</v>
      </c>
      <c r="I52" s="52">
        <f t="shared" si="17"/>
        <v>0</v>
      </c>
    </row>
    <row r="53" spans="1:9" s="57" customFormat="1" x14ac:dyDescent="0.25">
      <c r="A53" s="53">
        <v>6</v>
      </c>
      <c r="B53" s="156" t="s">
        <v>1</v>
      </c>
      <c r="C53" s="156"/>
      <c r="D53" s="156"/>
      <c r="E53" s="156"/>
      <c r="F53" s="156"/>
      <c r="G53" s="54">
        <f t="shared" si="17"/>
        <v>0</v>
      </c>
      <c r="H53" s="54">
        <f t="shared" si="17"/>
        <v>0</v>
      </c>
      <c r="I53" s="54">
        <f t="shared" si="17"/>
        <v>0</v>
      </c>
    </row>
    <row r="54" spans="1:9" s="57" customFormat="1" x14ac:dyDescent="0.25">
      <c r="A54" s="53">
        <v>63</v>
      </c>
      <c r="B54" s="156" t="s">
        <v>74</v>
      </c>
      <c r="C54" s="156"/>
      <c r="D54" s="156"/>
      <c r="E54" s="156"/>
      <c r="F54" s="156"/>
      <c r="G54" s="54">
        <f t="shared" si="17"/>
        <v>0</v>
      </c>
      <c r="H54" s="54">
        <f t="shared" si="17"/>
        <v>0</v>
      </c>
      <c r="I54" s="54">
        <f t="shared" si="17"/>
        <v>0</v>
      </c>
    </row>
    <row r="55" spans="1:9" s="57" customFormat="1" x14ac:dyDescent="0.25">
      <c r="A55" s="53">
        <v>634</v>
      </c>
      <c r="B55" s="156" t="s">
        <v>85</v>
      </c>
      <c r="C55" s="156"/>
      <c r="D55" s="156"/>
      <c r="E55" s="156"/>
      <c r="F55" s="156"/>
      <c r="G55" s="54">
        <f t="shared" ref="G55:I55" si="18">SUM(G56:G56)</f>
        <v>0</v>
      </c>
      <c r="H55" s="54">
        <f t="shared" si="18"/>
        <v>0</v>
      </c>
      <c r="I55" s="54">
        <f t="shared" si="18"/>
        <v>0</v>
      </c>
    </row>
    <row r="56" spans="1:9" s="57" customFormat="1" x14ac:dyDescent="0.25">
      <c r="A56" s="55">
        <v>6341</v>
      </c>
      <c r="B56" s="157" t="s">
        <v>86</v>
      </c>
      <c r="C56" s="157"/>
      <c r="D56" s="157"/>
      <c r="E56" s="157"/>
      <c r="F56" s="157"/>
      <c r="G56" s="56">
        <f t="shared" ref="G56:I56" si="19">SUM(G57)</f>
        <v>0</v>
      </c>
      <c r="H56" s="56">
        <f t="shared" si="19"/>
        <v>0</v>
      </c>
      <c r="I56" s="56">
        <f t="shared" si="19"/>
        <v>0</v>
      </c>
    </row>
    <row r="57" spans="1:9" s="57" customFormat="1" x14ac:dyDescent="0.25">
      <c r="A57" s="57">
        <v>63412</v>
      </c>
      <c r="B57" s="158" t="s">
        <v>87</v>
      </c>
      <c r="C57" s="158"/>
      <c r="D57" s="158"/>
      <c r="E57" s="158"/>
      <c r="F57" s="158"/>
      <c r="G57" s="58">
        <v>0</v>
      </c>
      <c r="H57" s="58">
        <v>0</v>
      </c>
      <c r="I57" s="58">
        <v>0</v>
      </c>
    </row>
    <row r="58" spans="1:9" ht="15" customHeight="1" x14ac:dyDescent="0.25">
      <c r="A58" s="152" t="s">
        <v>88</v>
      </c>
      <c r="B58" s="152"/>
      <c r="C58" s="152"/>
      <c r="D58" s="152"/>
      <c r="E58" s="152"/>
      <c r="F58" s="152"/>
      <c r="G58" s="152"/>
      <c r="H58" s="152"/>
      <c r="I58" s="152"/>
    </row>
    <row r="59" spans="1:9" ht="28.5" customHeight="1" x14ac:dyDescent="0.25">
      <c r="A59" s="49" t="s">
        <v>89</v>
      </c>
      <c r="B59" s="144" t="s">
        <v>90</v>
      </c>
      <c r="C59" s="144"/>
      <c r="D59" s="144"/>
      <c r="E59" s="144"/>
      <c r="F59" s="144"/>
      <c r="G59" s="50">
        <f>SUM(G60+G66+G72+G74)</f>
        <v>672000</v>
      </c>
      <c r="H59" s="50">
        <f t="shared" ref="H59:I59" si="20">SUM(H60+H66+H74)</f>
        <v>500000</v>
      </c>
      <c r="I59" s="50">
        <f t="shared" si="20"/>
        <v>500000</v>
      </c>
    </row>
    <row r="60" spans="1:9" x14ac:dyDescent="0.25">
      <c r="A60" s="51" t="s">
        <v>72</v>
      </c>
      <c r="B60" s="145" t="s">
        <v>73</v>
      </c>
      <c r="C60" s="145"/>
      <c r="D60" s="145"/>
      <c r="E60" s="145"/>
      <c r="F60" s="145"/>
      <c r="G60" s="52">
        <f t="shared" ref="G60:I62" si="21">SUM(G61)</f>
        <v>402000</v>
      </c>
      <c r="H60" s="52">
        <f t="shared" si="21"/>
        <v>500000</v>
      </c>
      <c r="I60" s="52">
        <f t="shared" si="21"/>
        <v>500000</v>
      </c>
    </row>
    <row r="61" spans="1:9" s="26" customFormat="1" x14ac:dyDescent="0.25">
      <c r="A61" s="53">
        <v>6</v>
      </c>
      <c r="B61" s="146" t="s">
        <v>1</v>
      </c>
      <c r="C61" s="146"/>
      <c r="D61" s="146"/>
      <c r="E61" s="146"/>
      <c r="F61" s="146"/>
      <c r="G61" s="54">
        <f t="shared" si="21"/>
        <v>402000</v>
      </c>
      <c r="H61" s="54">
        <f t="shared" si="21"/>
        <v>500000</v>
      </c>
      <c r="I61" s="54">
        <f t="shared" si="21"/>
        <v>500000</v>
      </c>
    </row>
    <row r="62" spans="1:9" s="26" customFormat="1" x14ac:dyDescent="0.25">
      <c r="A62" s="53">
        <v>67</v>
      </c>
      <c r="B62" s="146" t="s">
        <v>91</v>
      </c>
      <c r="C62" s="146"/>
      <c r="D62" s="146"/>
      <c r="E62" s="146"/>
      <c r="F62" s="146"/>
      <c r="G62" s="54">
        <f t="shared" si="21"/>
        <v>402000</v>
      </c>
      <c r="H62" s="54">
        <f t="shared" si="21"/>
        <v>500000</v>
      </c>
      <c r="I62" s="54">
        <f t="shared" si="21"/>
        <v>500000</v>
      </c>
    </row>
    <row r="63" spans="1:9" s="26" customFormat="1" x14ac:dyDescent="0.25">
      <c r="A63" s="53">
        <v>671</v>
      </c>
      <c r="B63" s="146" t="s">
        <v>264</v>
      </c>
      <c r="C63" s="146"/>
      <c r="D63" s="146"/>
      <c r="E63" s="146"/>
      <c r="F63" s="146"/>
      <c r="G63" s="54">
        <f t="shared" ref="G63:I63" si="22">SUM(G64:G64)</f>
        <v>402000</v>
      </c>
      <c r="H63" s="54">
        <f t="shared" si="22"/>
        <v>500000</v>
      </c>
      <c r="I63" s="54">
        <f t="shared" si="22"/>
        <v>500000</v>
      </c>
    </row>
    <row r="64" spans="1:9" s="57" customFormat="1" x14ac:dyDescent="0.25">
      <c r="A64" s="55">
        <v>6711</v>
      </c>
      <c r="B64" s="155" t="s">
        <v>92</v>
      </c>
      <c r="C64" s="155"/>
      <c r="D64" s="155"/>
      <c r="E64" s="155"/>
      <c r="F64" s="155"/>
      <c r="G64" s="56">
        <f t="shared" ref="G64:I64" si="23">SUM(G65)</f>
        <v>402000</v>
      </c>
      <c r="H64" s="56">
        <f t="shared" si="23"/>
        <v>500000</v>
      </c>
      <c r="I64" s="56">
        <f t="shared" si="23"/>
        <v>500000</v>
      </c>
    </row>
    <row r="65" spans="1:9" s="57" customFormat="1" x14ac:dyDescent="0.25">
      <c r="A65" s="57">
        <v>67111</v>
      </c>
      <c r="B65" s="153" t="s">
        <v>263</v>
      </c>
      <c r="C65" s="153"/>
      <c r="D65" s="153"/>
      <c r="E65" s="153"/>
      <c r="F65" s="153"/>
      <c r="G65" s="58">
        <v>402000</v>
      </c>
      <c r="H65" s="58">
        <v>500000</v>
      </c>
      <c r="I65" s="58">
        <v>500000</v>
      </c>
    </row>
    <row r="66" spans="1:9" x14ac:dyDescent="0.25">
      <c r="A66" s="51" t="s">
        <v>72</v>
      </c>
      <c r="B66" s="145" t="s">
        <v>94</v>
      </c>
      <c r="C66" s="145"/>
      <c r="D66" s="145"/>
      <c r="E66" s="145"/>
      <c r="F66" s="145"/>
      <c r="G66" s="52">
        <f t="shared" ref="G66:I68" si="24">SUM(G67)</f>
        <v>0</v>
      </c>
      <c r="H66" s="52">
        <f t="shared" si="24"/>
        <v>0</v>
      </c>
      <c r="I66" s="52">
        <f t="shared" si="24"/>
        <v>0</v>
      </c>
    </row>
    <row r="67" spans="1:9" s="26" customFormat="1" x14ac:dyDescent="0.25">
      <c r="A67" s="53">
        <v>6</v>
      </c>
      <c r="B67" s="146" t="s">
        <v>1</v>
      </c>
      <c r="C67" s="146"/>
      <c r="D67" s="146"/>
      <c r="E67" s="146"/>
      <c r="F67" s="146"/>
      <c r="G67" s="54">
        <f t="shared" si="24"/>
        <v>0</v>
      </c>
      <c r="H67" s="54">
        <f t="shared" si="24"/>
        <v>0</v>
      </c>
      <c r="I67" s="54">
        <f t="shared" si="24"/>
        <v>0</v>
      </c>
    </row>
    <row r="68" spans="1:9" s="26" customFormat="1" x14ac:dyDescent="0.25">
      <c r="A68" s="53">
        <v>67</v>
      </c>
      <c r="B68" s="146" t="s">
        <v>91</v>
      </c>
      <c r="C68" s="146"/>
      <c r="D68" s="146"/>
      <c r="E68" s="146"/>
      <c r="F68" s="146"/>
      <c r="G68" s="54">
        <f t="shared" si="24"/>
        <v>0</v>
      </c>
      <c r="H68" s="54">
        <f t="shared" si="24"/>
        <v>0</v>
      </c>
      <c r="I68" s="54">
        <f t="shared" si="24"/>
        <v>0</v>
      </c>
    </row>
    <row r="69" spans="1:9" s="26" customFormat="1" x14ac:dyDescent="0.25">
      <c r="A69" s="53">
        <v>671</v>
      </c>
      <c r="B69" s="146" t="s">
        <v>265</v>
      </c>
      <c r="C69" s="146"/>
      <c r="D69" s="146"/>
      <c r="E69" s="146"/>
      <c r="F69" s="146"/>
      <c r="G69" s="54">
        <f t="shared" ref="G69:I69" si="25">SUM(G70:G70)</f>
        <v>0</v>
      </c>
      <c r="H69" s="54">
        <f t="shared" si="25"/>
        <v>0</v>
      </c>
      <c r="I69" s="54">
        <f t="shared" si="25"/>
        <v>0</v>
      </c>
    </row>
    <row r="70" spans="1:9" s="57" customFormat="1" x14ac:dyDescent="0.25">
      <c r="A70" s="55">
        <v>6711</v>
      </c>
      <c r="B70" s="155" t="s">
        <v>266</v>
      </c>
      <c r="C70" s="155"/>
      <c r="D70" s="155"/>
      <c r="E70" s="155"/>
      <c r="F70" s="155"/>
      <c r="G70" s="56">
        <f t="shared" ref="G70:I70" si="26">SUM(G71)</f>
        <v>0</v>
      </c>
      <c r="H70" s="56">
        <f t="shared" si="26"/>
        <v>0</v>
      </c>
      <c r="I70" s="56">
        <f t="shared" si="26"/>
        <v>0</v>
      </c>
    </row>
    <row r="71" spans="1:9" s="57" customFormat="1" ht="15" customHeight="1" x14ac:dyDescent="0.25">
      <c r="A71" s="57">
        <v>67111</v>
      </c>
      <c r="B71" s="159" t="s">
        <v>266</v>
      </c>
      <c r="C71" s="159"/>
      <c r="D71" s="159"/>
      <c r="E71" s="159"/>
      <c r="F71" s="159"/>
      <c r="G71" s="58">
        <v>0</v>
      </c>
      <c r="H71" s="58">
        <v>0</v>
      </c>
      <c r="I71" s="58">
        <v>0</v>
      </c>
    </row>
    <row r="72" spans="1:9" s="57" customFormat="1" ht="27.75" customHeight="1" x14ac:dyDescent="0.25">
      <c r="A72" s="55">
        <v>6712</v>
      </c>
      <c r="B72" s="155" t="s">
        <v>267</v>
      </c>
      <c r="C72" s="155"/>
      <c r="D72" s="155"/>
      <c r="E72" s="155"/>
      <c r="F72" s="155"/>
      <c r="G72" s="56">
        <f t="shared" ref="G72:I72" si="27">SUM(G73)</f>
        <v>270000</v>
      </c>
      <c r="H72" s="56">
        <f t="shared" si="27"/>
        <v>0</v>
      </c>
      <c r="I72" s="56">
        <f t="shared" si="27"/>
        <v>0</v>
      </c>
    </row>
    <row r="73" spans="1:9" s="57" customFormat="1" ht="27.75" customHeight="1" x14ac:dyDescent="0.25">
      <c r="A73" s="57">
        <v>67121</v>
      </c>
      <c r="B73" s="160" t="s">
        <v>95</v>
      </c>
      <c r="C73" s="160"/>
      <c r="D73" s="160"/>
      <c r="E73" s="160"/>
      <c r="F73" s="160"/>
      <c r="G73" s="58">
        <v>270000</v>
      </c>
      <c r="H73" s="58">
        <v>0</v>
      </c>
      <c r="I73" s="58">
        <v>0</v>
      </c>
    </row>
    <row r="74" spans="1:9" x14ac:dyDescent="0.25">
      <c r="A74" s="51" t="s">
        <v>72</v>
      </c>
      <c r="B74" s="145" t="s">
        <v>96</v>
      </c>
      <c r="C74" s="145"/>
      <c r="D74" s="145"/>
      <c r="E74" s="145"/>
      <c r="F74" s="145"/>
      <c r="G74" s="52">
        <f t="shared" ref="G74:I76" si="28">SUM(G75)</f>
        <v>0</v>
      </c>
      <c r="H74" s="52">
        <f t="shared" si="28"/>
        <v>0</v>
      </c>
      <c r="I74" s="52">
        <f t="shared" si="28"/>
        <v>0</v>
      </c>
    </row>
    <row r="75" spans="1:9" x14ac:dyDescent="0.25">
      <c r="A75" s="53">
        <v>6</v>
      </c>
      <c r="B75" s="146" t="s">
        <v>1</v>
      </c>
      <c r="C75" s="146"/>
      <c r="D75" s="146"/>
      <c r="E75" s="146"/>
      <c r="F75" s="146"/>
      <c r="G75" s="54">
        <f t="shared" si="28"/>
        <v>0</v>
      </c>
      <c r="H75" s="54">
        <f t="shared" si="28"/>
        <v>0</v>
      </c>
      <c r="I75" s="54">
        <f t="shared" si="28"/>
        <v>0</v>
      </c>
    </row>
    <row r="76" spans="1:9" s="26" customFormat="1" x14ac:dyDescent="0.25">
      <c r="A76" s="53">
        <v>67</v>
      </c>
      <c r="B76" s="146" t="s">
        <v>91</v>
      </c>
      <c r="C76" s="146"/>
      <c r="D76" s="146"/>
      <c r="E76" s="146"/>
      <c r="F76" s="146"/>
      <c r="G76" s="54">
        <f t="shared" si="28"/>
        <v>0</v>
      </c>
      <c r="H76" s="54">
        <f t="shared" si="28"/>
        <v>0</v>
      </c>
      <c r="I76" s="54">
        <f t="shared" si="28"/>
        <v>0</v>
      </c>
    </row>
    <row r="77" spans="1:9" s="26" customFormat="1" x14ac:dyDescent="0.25">
      <c r="A77" s="53">
        <v>671</v>
      </c>
      <c r="B77" s="146" t="s">
        <v>265</v>
      </c>
      <c r="C77" s="146"/>
      <c r="D77" s="146"/>
      <c r="E77" s="146"/>
      <c r="F77" s="146"/>
      <c r="G77" s="54">
        <f t="shared" ref="G77:I77" si="29">SUM(G78:G78)</f>
        <v>0</v>
      </c>
      <c r="H77" s="54">
        <f t="shared" si="29"/>
        <v>0</v>
      </c>
      <c r="I77" s="54">
        <f t="shared" si="29"/>
        <v>0</v>
      </c>
    </row>
    <row r="78" spans="1:9" s="57" customFormat="1" ht="14.25" customHeight="1" x14ac:dyDescent="0.25">
      <c r="A78" s="55">
        <v>6711</v>
      </c>
      <c r="B78" s="155" t="s">
        <v>266</v>
      </c>
      <c r="C78" s="155"/>
      <c r="D78" s="155"/>
      <c r="E78" s="155"/>
      <c r="F78" s="155"/>
      <c r="G78" s="56">
        <f>SUM(G79)</f>
        <v>0</v>
      </c>
      <c r="H78" s="62"/>
      <c r="I78" s="62"/>
    </row>
    <row r="79" spans="1:9" s="57" customFormat="1" x14ac:dyDescent="0.25">
      <c r="A79" s="57">
        <v>67111</v>
      </c>
      <c r="B79" s="153" t="s">
        <v>93</v>
      </c>
      <c r="C79" s="153"/>
      <c r="D79" s="153"/>
      <c r="E79" s="153"/>
      <c r="F79" s="153"/>
      <c r="G79" s="58">
        <v>0</v>
      </c>
      <c r="H79" s="59"/>
      <c r="I79" s="59"/>
    </row>
    <row r="80" spans="1:9" s="57" customFormat="1" x14ac:dyDescent="0.25">
      <c r="B80" s="84"/>
      <c r="C80" s="84"/>
      <c r="D80" s="84"/>
      <c r="E80" s="84"/>
      <c r="F80" s="84"/>
      <c r="G80" s="60"/>
      <c r="H80" s="61"/>
      <c r="I80" s="61"/>
    </row>
    <row r="81" spans="1:9" ht="15" customHeight="1" x14ac:dyDescent="0.25">
      <c r="A81" s="152" t="s">
        <v>97</v>
      </c>
      <c r="B81" s="152"/>
      <c r="C81" s="152"/>
      <c r="D81" s="152"/>
      <c r="E81" s="152"/>
      <c r="F81" s="152"/>
      <c r="G81" s="152"/>
      <c r="H81" s="152"/>
      <c r="I81" s="152"/>
    </row>
    <row r="82" spans="1:9" ht="28.5" customHeight="1" x14ac:dyDescent="0.25">
      <c r="A82" s="49" t="s">
        <v>98</v>
      </c>
      <c r="B82" s="144" t="s">
        <v>99</v>
      </c>
      <c r="C82" s="144"/>
      <c r="D82" s="144"/>
      <c r="E82" s="144"/>
      <c r="F82" s="144"/>
      <c r="G82" s="50">
        <f t="shared" ref="G82:I82" si="30">SUM(G83+G90)</f>
        <v>2500</v>
      </c>
      <c r="H82" s="50">
        <f t="shared" si="30"/>
        <v>2500</v>
      </c>
      <c r="I82" s="50">
        <f t="shared" si="30"/>
        <v>2500</v>
      </c>
    </row>
    <row r="83" spans="1:9" x14ac:dyDescent="0.25">
      <c r="A83" s="51" t="s">
        <v>72</v>
      </c>
      <c r="B83" s="145" t="s">
        <v>73</v>
      </c>
      <c r="C83" s="145"/>
      <c r="D83" s="145"/>
      <c r="E83" s="145"/>
      <c r="F83" s="145"/>
      <c r="G83" s="52">
        <f t="shared" ref="G83:I87" si="31">SUM(G84)</f>
        <v>2500</v>
      </c>
      <c r="H83" s="52">
        <f t="shared" si="31"/>
        <v>2500</v>
      </c>
      <c r="I83" s="52">
        <f t="shared" si="31"/>
        <v>2500</v>
      </c>
    </row>
    <row r="84" spans="1:9" s="26" customFormat="1" x14ac:dyDescent="0.25">
      <c r="A84" s="53">
        <v>6</v>
      </c>
      <c r="B84" s="146" t="s">
        <v>1</v>
      </c>
      <c r="C84" s="146"/>
      <c r="D84" s="146"/>
      <c r="E84" s="146"/>
      <c r="F84" s="146"/>
      <c r="G84" s="54">
        <f t="shared" si="31"/>
        <v>2500</v>
      </c>
      <c r="H84" s="54">
        <f t="shared" si="31"/>
        <v>2500</v>
      </c>
      <c r="I84" s="54">
        <f t="shared" si="31"/>
        <v>2500</v>
      </c>
    </row>
    <row r="85" spans="1:9" s="26" customFormat="1" ht="14.25" customHeight="1" x14ac:dyDescent="0.25">
      <c r="A85" s="53">
        <v>65</v>
      </c>
      <c r="B85" s="161" t="s">
        <v>100</v>
      </c>
      <c r="C85" s="161"/>
      <c r="D85" s="161"/>
      <c r="E85" s="161"/>
      <c r="F85" s="161"/>
      <c r="G85" s="54">
        <f t="shared" si="31"/>
        <v>2500</v>
      </c>
      <c r="H85" s="54">
        <f t="shared" si="31"/>
        <v>2500</v>
      </c>
      <c r="I85" s="54">
        <f t="shared" si="31"/>
        <v>2500</v>
      </c>
    </row>
    <row r="86" spans="1:9" s="26" customFormat="1" x14ac:dyDescent="0.25">
      <c r="A86" s="53">
        <v>652</v>
      </c>
      <c r="B86" s="146" t="s">
        <v>101</v>
      </c>
      <c r="C86" s="146"/>
      <c r="D86" s="146"/>
      <c r="E86" s="146"/>
      <c r="F86" s="146"/>
      <c r="G86" s="54">
        <f t="shared" si="31"/>
        <v>2500</v>
      </c>
      <c r="H86" s="54">
        <f t="shared" si="31"/>
        <v>2500</v>
      </c>
      <c r="I86" s="54">
        <f t="shared" si="31"/>
        <v>2500</v>
      </c>
    </row>
    <row r="87" spans="1:9" s="57" customFormat="1" ht="14.25" customHeight="1" x14ac:dyDescent="0.25">
      <c r="A87" s="55">
        <v>6526</v>
      </c>
      <c r="B87" s="147" t="s">
        <v>102</v>
      </c>
      <c r="C87" s="147"/>
      <c r="D87" s="147"/>
      <c r="E87" s="147"/>
      <c r="F87" s="147"/>
      <c r="G87" s="56">
        <f t="shared" si="31"/>
        <v>2500</v>
      </c>
      <c r="H87" s="56">
        <f t="shared" si="31"/>
        <v>2500</v>
      </c>
      <c r="I87" s="56">
        <f t="shared" si="31"/>
        <v>2500</v>
      </c>
    </row>
    <row r="88" spans="1:9" s="57" customFormat="1" x14ac:dyDescent="0.25">
      <c r="A88" s="57">
        <v>65264</v>
      </c>
      <c r="B88" s="153" t="s">
        <v>103</v>
      </c>
      <c r="C88" s="153"/>
      <c r="D88" s="153"/>
      <c r="E88" s="153"/>
      <c r="F88" s="153"/>
      <c r="G88" s="58">
        <v>2500</v>
      </c>
      <c r="H88" s="58">
        <v>2500</v>
      </c>
      <c r="I88" s="58">
        <v>2500</v>
      </c>
    </row>
    <row r="89" spans="1:9" s="57" customFormat="1" x14ac:dyDescent="0.25">
      <c r="A89" s="57">
        <v>65269</v>
      </c>
      <c r="B89" s="84" t="s">
        <v>102</v>
      </c>
      <c r="C89" s="84"/>
      <c r="D89" s="84"/>
      <c r="E89" s="84"/>
      <c r="F89" s="84"/>
      <c r="G89" s="58"/>
      <c r="H89" s="58"/>
      <c r="I89" s="58"/>
    </row>
    <row r="90" spans="1:9" s="57" customFormat="1" x14ac:dyDescent="0.25">
      <c r="B90" s="84"/>
      <c r="C90" s="84"/>
      <c r="D90" s="84"/>
      <c r="E90" s="84"/>
      <c r="F90" s="84"/>
      <c r="G90" s="60"/>
      <c r="H90" s="61"/>
      <c r="I90" s="61"/>
    </row>
    <row r="91" spans="1:9" ht="15" customHeight="1" x14ac:dyDescent="0.25">
      <c r="A91" s="152" t="s">
        <v>104</v>
      </c>
      <c r="B91" s="152"/>
      <c r="C91" s="152"/>
      <c r="D91" s="152"/>
      <c r="E91" s="152"/>
      <c r="F91" s="152"/>
      <c r="G91" s="152"/>
      <c r="H91" s="152"/>
      <c r="I91" s="152"/>
    </row>
    <row r="92" spans="1:9" ht="28.5" customHeight="1" x14ac:dyDescent="0.25">
      <c r="A92" s="49" t="s">
        <v>105</v>
      </c>
      <c r="B92" s="144" t="s">
        <v>106</v>
      </c>
      <c r="C92" s="144"/>
      <c r="D92" s="144"/>
      <c r="E92" s="144"/>
      <c r="F92" s="144"/>
      <c r="G92" s="50">
        <f t="shared" ref="G92:I97" si="32">SUM(G93)</f>
        <v>0</v>
      </c>
      <c r="H92" s="50">
        <f t="shared" si="32"/>
        <v>0</v>
      </c>
      <c r="I92" s="50">
        <f t="shared" si="32"/>
        <v>0</v>
      </c>
    </row>
    <row r="93" spans="1:9" x14ac:dyDescent="0.25">
      <c r="A93" s="51" t="s">
        <v>72</v>
      </c>
      <c r="B93" s="145" t="s">
        <v>73</v>
      </c>
      <c r="C93" s="145"/>
      <c r="D93" s="145"/>
      <c r="E93" s="145"/>
      <c r="F93" s="145"/>
      <c r="G93" s="52">
        <f t="shared" si="32"/>
        <v>0</v>
      </c>
      <c r="H93" s="52">
        <f t="shared" si="32"/>
        <v>0</v>
      </c>
      <c r="I93" s="52">
        <f t="shared" si="32"/>
        <v>0</v>
      </c>
    </row>
    <row r="94" spans="1:9" s="26" customFormat="1" x14ac:dyDescent="0.25">
      <c r="A94" s="53">
        <v>6</v>
      </c>
      <c r="B94" s="146" t="s">
        <v>1</v>
      </c>
      <c r="C94" s="146"/>
      <c r="D94" s="146"/>
      <c r="E94" s="146"/>
      <c r="F94" s="146"/>
      <c r="G94" s="54">
        <f t="shared" si="32"/>
        <v>0</v>
      </c>
      <c r="H94" s="54">
        <f t="shared" si="32"/>
        <v>0</v>
      </c>
      <c r="I94" s="54">
        <f t="shared" si="32"/>
        <v>0</v>
      </c>
    </row>
    <row r="95" spans="1:9" s="26" customFormat="1" ht="24.75" customHeight="1" x14ac:dyDescent="0.25">
      <c r="A95" s="53">
        <v>66</v>
      </c>
      <c r="B95" s="161" t="s">
        <v>107</v>
      </c>
      <c r="C95" s="161"/>
      <c r="D95" s="161"/>
      <c r="E95" s="161"/>
      <c r="F95" s="161"/>
      <c r="G95" s="54">
        <f t="shared" si="32"/>
        <v>0</v>
      </c>
      <c r="H95" s="54">
        <f t="shared" si="32"/>
        <v>0</v>
      </c>
      <c r="I95" s="54">
        <f t="shared" si="32"/>
        <v>0</v>
      </c>
    </row>
    <row r="96" spans="1:9" x14ac:dyDescent="0.25">
      <c r="A96" s="53">
        <v>661</v>
      </c>
      <c r="B96" s="156" t="s">
        <v>108</v>
      </c>
      <c r="C96" s="156"/>
      <c r="D96" s="156"/>
      <c r="E96" s="156"/>
      <c r="F96" s="156"/>
      <c r="G96" s="63">
        <f t="shared" si="32"/>
        <v>0</v>
      </c>
      <c r="H96" s="63">
        <f t="shared" si="32"/>
        <v>0</v>
      </c>
      <c r="I96" s="63">
        <f t="shared" si="32"/>
        <v>0</v>
      </c>
    </row>
    <row r="97" spans="1:9" s="57" customFormat="1" ht="14.25" customHeight="1" x14ac:dyDescent="0.25">
      <c r="A97" s="55">
        <v>6615</v>
      </c>
      <c r="B97" s="147" t="s">
        <v>109</v>
      </c>
      <c r="C97" s="147"/>
      <c r="D97" s="147"/>
      <c r="E97" s="147"/>
      <c r="F97" s="147"/>
      <c r="G97" s="56">
        <f t="shared" si="32"/>
        <v>0</v>
      </c>
      <c r="H97" s="56">
        <f t="shared" si="32"/>
        <v>0</v>
      </c>
      <c r="I97" s="56">
        <f t="shared" si="32"/>
        <v>0</v>
      </c>
    </row>
    <row r="98" spans="1:9" s="57" customFormat="1" x14ac:dyDescent="0.25">
      <c r="A98" s="57">
        <v>66151</v>
      </c>
      <c r="B98" s="153" t="s">
        <v>110</v>
      </c>
      <c r="C98" s="153"/>
      <c r="D98" s="153"/>
      <c r="E98" s="153"/>
      <c r="F98" s="153"/>
      <c r="G98" s="58">
        <v>0</v>
      </c>
      <c r="H98" s="58">
        <v>0</v>
      </c>
      <c r="I98" s="58">
        <v>0</v>
      </c>
    </row>
    <row r="99" spans="1:9" s="57" customFormat="1" x14ac:dyDescent="0.25">
      <c r="B99" s="84"/>
      <c r="C99" s="84"/>
      <c r="D99" s="84"/>
      <c r="E99" s="84"/>
      <c r="F99" s="84"/>
      <c r="G99" s="58"/>
      <c r="H99" s="58"/>
      <c r="I99" s="58"/>
    </row>
    <row r="100" spans="1:9" s="57" customFormat="1" x14ac:dyDescent="0.25">
      <c r="A100" s="152" t="s">
        <v>294</v>
      </c>
      <c r="B100" s="152"/>
      <c r="C100" s="152"/>
      <c r="D100" s="152"/>
      <c r="E100" s="152"/>
      <c r="F100" s="152"/>
      <c r="G100" s="152"/>
      <c r="H100" s="152"/>
      <c r="I100" s="152"/>
    </row>
    <row r="101" spans="1:9" s="57" customFormat="1" ht="26.25" customHeight="1" x14ac:dyDescent="0.25">
      <c r="A101" s="49" t="s">
        <v>111</v>
      </c>
      <c r="B101" s="144" t="s">
        <v>112</v>
      </c>
      <c r="C101" s="144"/>
      <c r="D101" s="144"/>
      <c r="E101" s="144"/>
      <c r="F101" s="144"/>
      <c r="G101" s="50">
        <f t="shared" ref="G101:I106" si="33">SUM(G102)</f>
        <v>150573</v>
      </c>
      <c r="H101" s="50">
        <f t="shared" si="33"/>
        <v>0</v>
      </c>
      <c r="I101" s="50">
        <f t="shared" si="33"/>
        <v>0</v>
      </c>
    </row>
    <row r="102" spans="1:9" s="57" customFormat="1" x14ac:dyDescent="0.25">
      <c r="A102" s="51" t="s">
        <v>72</v>
      </c>
      <c r="B102" s="145" t="s">
        <v>295</v>
      </c>
      <c r="C102" s="145"/>
      <c r="D102" s="145"/>
      <c r="E102" s="145"/>
      <c r="F102" s="145"/>
      <c r="G102" s="52">
        <f t="shared" si="33"/>
        <v>150573</v>
      </c>
      <c r="H102" s="52">
        <f t="shared" si="33"/>
        <v>0</v>
      </c>
      <c r="I102" s="52">
        <f t="shared" si="33"/>
        <v>0</v>
      </c>
    </row>
    <row r="103" spans="1:9" s="57" customFormat="1" x14ac:dyDescent="0.25">
      <c r="A103" s="53">
        <v>6</v>
      </c>
      <c r="B103" s="146" t="s">
        <v>1</v>
      </c>
      <c r="C103" s="146"/>
      <c r="D103" s="146"/>
      <c r="E103" s="146"/>
      <c r="F103" s="146"/>
      <c r="G103" s="54">
        <f t="shared" si="33"/>
        <v>150573</v>
      </c>
      <c r="H103" s="54">
        <f t="shared" si="33"/>
        <v>0</v>
      </c>
      <c r="I103" s="54">
        <f t="shared" si="33"/>
        <v>0</v>
      </c>
    </row>
    <row r="104" spans="1:9" s="57" customFormat="1" ht="14.25" customHeight="1" x14ac:dyDescent="0.25">
      <c r="A104" s="53">
        <v>63</v>
      </c>
      <c r="B104" s="161" t="s">
        <v>114</v>
      </c>
      <c r="C104" s="161"/>
      <c r="D104" s="161"/>
      <c r="E104" s="161"/>
      <c r="F104" s="161"/>
      <c r="G104" s="54">
        <f t="shared" si="33"/>
        <v>150573</v>
      </c>
      <c r="H104" s="54">
        <f t="shared" si="33"/>
        <v>0</v>
      </c>
      <c r="I104" s="54">
        <f t="shared" si="33"/>
        <v>0</v>
      </c>
    </row>
    <row r="105" spans="1:9" s="57" customFormat="1" x14ac:dyDescent="0.25">
      <c r="A105" s="53">
        <v>638</v>
      </c>
      <c r="B105" s="156" t="s">
        <v>295</v>
      </c>
      <c r="C105" s="156"/>
      <c r="D105" s="156"/>
      <c r="E105" s="156"/>
      <c r="F105" s="156"/>
      <c r="G105" s="63">
        <f t="shared" si="33"/>
        <v>150573</v>
      </c>
      <c r="H105" s="63">
        <f t="shared" si="33"/>
        <v>0</v>
      </c>
      <c r="I105" s="63">
        <f t="shared" si="33"/>
        <v>0</v>
      </c>
    </row>
    <row r="106" spans="1:9" s="57" customFormat="1" x14ac:dyDescent="0.25">
      <c r="A106" s="55">
        <v>6381</v>
      </c>
      <c r="B106" s="147" t="s">
        <v>296</v>
      </c>
      <c r="C106" s="147"/>
      <c r="D106" s="147"/>
      <c r="E106" s="147"/>
      <c r="F106" s="147"/>
      <c r="G106" s="56">
        <f t="shared" si="33"/>
        <v>150573</v>
      </c>
      <c r="H106" s="56">
        <f t="shared" si="33"/>
        <v>0</v>
      </c>
      <c r="I106" s="56">
        <f t="shared" si="33"/>
        <v>0</v>
      </c>
    </row>
    <row r="107" spans="1:9" s="57" customFormat="1" x14ac:dyDescent="0.25">
      <c r="A107" s="57">
        <v>63814</v>
      </c>
      <c r="B107" s="153" t="s">
        <v>297</v>
      </c>
      <c r="C107" s="153"/>
      <c r="D107" s="153"/>
      <c r="E107" s="153"/>
      <c r="F107" s="153"/>
      <c r="G107" s="58">
        <v>150573</v>
      </c>
      <c r="H107" s="58">
        <v>0</v>
      </c>
      <c r="I107" s="58">
        <v>0</v>
      </c>
    </row>
    <row r="108" spans="1:9" s="57" customFormat="1" x14ac:dyDescent="0.25">
      <c r="B108" s="84"/>
      <c r="C108" s="84"/>
      <c r="D108" s="84"/>
      <c r="E108" s="84"/>
      <c r="F108" s="84"/>
      <c r="G108" s="58"/>
      <c r="H108" s="58"/>
      <c r="I108" s="58"/>
    </row>
    <row r="109" spans="1:9" s="57" customFormat="1" x14ac:dyDescent="0.25">
      <c r="A109" s="152" t="s">
        <v>115</v>
      </c>
      <c r="B109" s="152"/>
      <c r="C109" s="152"/>
      <c r="D109" s="152"/>
      <c r="E109" s="152"/>
      <c r="F109" s="152"/>
      <c r="G109" s="152"/>
      <c r="H109" s="152"/>
      <c r="I109" s="152"/>
    </row>
    <row r="110" spans="1:9" s="57" customFormat="1" x14ac:dyDescent="0.25">
      <c r="A110" s="49" t="s">
        <v>116</v>
      </c>
      <c r="B110" s="144" t="s">
        <v>117</v>
      </c>
      <c r="C110" s="144"/>
      <c r="D110" s="144"/>
      <c r="E110" s="144"/>
      <c r="F110" s="144"/>
      <c r="G110" s="50">
        <f t="shared" ref="G110:I110" si="34">SUM(G111+G119)</f>
        <v>2000</v>
      </c>
      <c r="H110" s="50">
        <f t="shared" si="34"/>
        <v>3000</v>
      </c>
      <c r="I110" s="50">
        <f t="shared" si="34"/>
        <v>3000</v>
      </c>
    </row>
    <row r="111" spans="1:9" s="57" customFormat="1" x14ac:dyDescent="0.25">
      <c r="A111" s="51" t="s">
        <v>72</v>
      </c>
      <c r="B111" s="145" t="s">
        <v>73</v>
      </c>
      <c r="C111" s="145"/>
      <c r="D111" s="145"/>
      <c r="E111" s="145"/>
      <c r="F111" s="145"/>
      <c r="G111" s="52">
        <f t="shared" ref="G111:I114" si="35">SUM(G112)</f>
        <v>2000</v>
      </c>
      <c r="H111" s="52">
        <f t="shared" si="35"/>
        <v>3000</v>
      </c>
      <c r="I111" s="52">
        <f t="shared" si="35"/>
        <v>3000</v>
      </c>
    </row>
    <row r="112" spans="1:9" s="57" customFormat="1" x14ac:dyDescent="0.25">
      <c r="A112" s="53">
        <v>6</v>
      </c>
      <c r="B112" s="146" t="s">
        <v>1</v>
      </c>
      <c r="C112" s="146"/>
      <c r="D112" s="146"/>
      <c r="E112" s="146"/>
      <c r="F112" s="146"/>
      <c r="G112" s="54">
        <f t="shared" si="35"/>
        <v>2000</v>
      </c>
      <c r="H112" s="54">
        <f t="shared" si="35"/>
        <v>3000</v>
      </c>
      <c r="I112" s="54">
        <f t="shared" si="35"/>
        <v>3000</v>
      </c>
    </row>
    <row r="113" spans="1:12" s="57" customFormat="1" ht="14.25" customHeight="1" x14ac:dyDescent="0.25">
      <c r="A113" s="53">
        <v>66</v>
      </c>
      <c r="B113" s="146" t="s">
        <v>118</v>
      </c>
      <c r="C113" s="146"/>
      <c r="D113" s="146"/>
      <c r="E113" s="146"/>
      <c r="F113" s="146"/>
      <c r="G113" s="54">
        <f t="shared" si="35"/>
        <v>2000</v>
      </c>
      <c r="H113" s="54">
        <f t="shared" si="35"/>
        <v>3000</v>
      </c>
      <c r="I113" s="54">
        <f t="shared" si="35"/>
        <v>3000</v>
      </c>
    </row>
    <row r="114" spans="1:12" s="57" customFormat="1" x14ac:dyDescent="0.25">
      <c r="A114" s="53">
        <v>663</v>
      </c>
      <c r="B114" s="146" t="s">
        <v>119</v>
      </c>
      <c r="C114" s="146"/>
      <c r="D114" s="146"/>
      <c r="E114" s="146"/>
      <c r="F114" s="146"/>
      <c r="G114" s="54">
        <f t="shared" si="35"/>
        <v>2000</v>
      </c>
      <c r="H114" s="54">
        <f t="shared" si="35"/>
        <v>3000</v>
      </c>
      <c r="I114" s="54">
        <f t="shared" si="35"/>
        <v>3000</v>
      </c>
    </row>
    <row r="115" spans="1:12" s="57" customFormat="1" x14ac:dyDescent="0.25">
      <c r="A115" s="64">
        <v>6631</v>
      </c>
      <c r="B115" s="162" t="s">
        <v>120</v>
      </c>
      <c r="C115" s="162"/>
      <c r="D115" s="162"/>
      <c r="E115" s="162"/>
      <c r="F115" s="162"/>
      <c r="G115" s="65">
        <f t="shared" ref="G115:I115" si="36">SUM(G116+G117+G118)</f>
        <v>2000</v>
      </c>
      <c r="H115" s="65">
        <f t="shared" si="36"/>
        <v>3000</v>
      </c>
      <c r="I115" s="65">
        <f t="shared" si="36"/>
        <v>3000</v>
      </c>
    </row>
    <row r="116" spans="1:12" s="57" customFormat="1" x14ac:dyDescent="0.25">
      <c r="A116" s="57">
        <v>66311</v>
      </c>
      <c r="B116" s="57" t="s">
        <v>259</v>
      </c>
      <c r="G116" s="58"/>
      <c r="H116" s="58"/>
      <c r="I116" s="58"/>
    </row>
    <row r="117" spans="1:12" s="57" customFormat="1" x14ac:dyDescent="0.25">
      <c r="A117" s="57">
        <v>66312</v>
      </c>
      <c r="B117" s="153" t="s">
        <v>121</v>
      </c>
      <c r="C117" s="153"/>
      <c r="D117" s="153"/>
      <c r="E117" s="153"/>
      <c r="F117" s="153"/>
      <c r="G117" s="58">
        <v>1000</v>
      </c>
      <c r="H117" s="58">
        <v>2000</v>
      </c>
      <c r="I117" s="58">
        <v>2000</v>
      </c>
    </row>
    <row r="118" spans="1:12" s="57" customFormat="1" x14ac:dyDescent="0.25">
      <c r="A118" s="57">
        <v>66314</v>
      </c>
      <c r="B118" s="84" t="s">
        <v>122</v>
      </c>
      <c r="C118" s="84"/>
      <c r="D118" s="84"/>
      <c r="E118" s="84"/>
      <c r="F118" s="84"/>
      <c r="G118" s="58">
        <v>1000</v>
      </c>
      <c r="H118" s="58">
        <v>1000</v>
      </c>
      <c r="I118" s="58">
        <v>1000</v>
      </c>
      <c r="L118" s="57" t="s">
        <v>27</v>
      </c>
    </row>
    <row r="119" spans="1:12" s="57" customFormat="1" x14ac:dyDescent="0.25">
      <c r="A119" s="64">
        <v>6632</v>
      </c>
      <c r="B119" s="162" t="s">
        <v>260</v>
      </c>
      <c r="C119" s="162"/>
      <c r="D119" s="162"/>
      <c r="E119" s="162"/>
      <c r="F119" s="162"/>
      <c r="G119" s="65">
        <f t="shared" ref="G119:I119" si="37">SUM(G120+G121)</f>
        <v>0</v>
      </c>
      <c r="H119" s="65">
        <f t="shared" si="37"/>
        <v>0</v>
      </c>
      <c r="I119" s="65">
        <f t="shared" si="37"/>
        <v>0</v>
      </c>
    </row>
    <row r="120" spans="1:12" s="57" customFormat="1" x14ac:dyDescent="0.25">
      <c r="A120" s="57">
        <v>66324</v>
      </c>
      <c r="B120" s="84" t="s">
        <v>261</v>
      </c>
      <c r="C120" s="84"/>
      <c r="D120" s="84"/>
      <c r="E120" s="84"/>
      <c r="F120" s="84"/>
      <c r="G120" s="58"/>
      <c r="H120" s="58"/>
      <c r="I120" s="58"/>
    </row>
    <row r="121" spans="1:12" s="57" customFormat="1" x14ac:dyDescent="0.25">
      <c r="B121" s="84"/>
      <c r="C121" s="84"/>
      <c r="D121" s="84"/>
      <c r="E121" s="84"/>
      <c r="F121" s="84"/>
      <c r="G121" s="60"/>
      <c r="H121" s="61"/>
      <c r="I121" s="61"/>
    </row>
    <row r="122" spans="1:12" x14ac:dyDescent="0.25">
      <c r="A122" s="164" t="s">
        <v>51</v>
      </c>
      <c r="B122" s="164" t="s">
        <v>123</v>
      </c>
      <c r="C122" s="164"/>
      <c r="D122" s="164"/>
      <c r="E122" s="164"/>
      <c r="F122" s="164"/>
      <c r="G122" s="32" t="s">
        <v>124</v>
      </c>
      <c r="H122" s="32" t="s">
        <v>125</v>
      </c>
      <c r="I122" s="32" t="s">
        <v>125</v>
      </c>
    </row>
    <row r="123" spans="1:12" x14ac:dyDescent="0.25">
      <c r="A123" s="165"/>
      <c r="B123" s="165"/>
      <c r="C123" s="165"/>
      <c r="D123" s="165"/>
      <c r="E123" s="165"/>
      <c r="F123" s="165"/>
      <c r="G123" s="33" t="s">
        <v>126</v>
      </c>
      <c r="H123" s="33" t="s">
        <v>127</v>
      </c>
      <c r="I123" s="33" t="s">
        <v>128</v>
      </c>
    </row>
    <row r="124" spans="1:12" s="26" customFormat="1" x14ac:dyDescent="0.25">
      <c r="A124" s="34" t="s">
        <v>58</v>
      </c>
      <c r="B124" s="35" t="s">
        <v>59</v>
      </c>
      <c r="C124" s="34"/>
      <c r="D124" s="138" t="s">
        <v>129</v>
      </c>
      <c r="E124" s="138"/>
      <c r="F124" s="138"/>
      <c r="G124" s="36">
        <f t="shared" ref="G124:I124" si="38">G125</f>
        <v>5047073</v>
      </c>
      <c r="H124" s="36">
        <f t="shared" si="38"/>
        <v>4580500</v>
      </c>
      <c r="I124" s="36">
        <f t="shared" si="38"/>
        <v>4685500</v>
      </c>
    </row>
    <row r="125" spans="1:12" x14ac:dyDescent="0.25">
      <c r="A125" s="85" t="s">
        <v>61</v>
      </c>
      <c r="B125" s="37" t="s">
        <v>62</v>
      </c>
      <c r="C125" s="85"/>
      <c r="D125" s="139" t="s">
        <v>63</v>
      </c>
      <c r="E125" s="139"/>
      <c r="F125" s="139"/>
      <c r="G125" s="38">
        <f t="shared" ref="G125:I125" si="39">G127</f>
        <v>5047073</v>
      </c>
      <c r="H125" s="38">
        <f t="shared" si="39"/>
        <v>4580500</v>
      </c>
      <c r="I125" s="38">
        <f t="shared" si="39"/>
        <v>4685500</v>
      </c>
    </row>
    <row r="126" spans="1:12" ht="14.25" customHeight="1" x14ac:dyDescent="0.25">
      <c r="A126" s="86" t="s">
        <v>64</v>
      </c>
      <c r="B126" s="66">
        <v>10225</v>
      </c>
      <c r="C126" s="39"/>
      <c r="D126" s="140" t="s">
        <v>289</v>
      </c>
      <c r="E126" s="140"/>
      <c r="F126" s="140"/>
      <c r="G126" s="41">
        <f t="shared" ref="G126:I126" si="40">G127</f>
        <v>5047073</v>
      </c>
      <c r="H126" s="41">
        <f t="shared" si="40"/>
        <v>4580500</v>
      </c>
      <c r="I126" s="41">
        <f t="shared" si="40"/>
        <v>4685500</v>
      </c>
    </row>
    <row r="127" spans="1:12" x14ac:dyDescent="0.25">
      <c r="A127" s="87"/>
      <c r="B127" s="149" t="s">
        <v>130</v>
      </c>
      <c r="C127" s="166"/>
      <c r="D127" s="166"/>
      <c r="E127" s="166"/>
      <c r="F127" s="166"/>
      <c r="G127" s="44">
        <f>SUM(G129+G186+G220+G354+G363+G377+G385+G394)</f>
        <v>5047073</v>
      </c>
      <c r="H127" s="44">
        <f>SUM(H129+H186+H220+H354+H363+H377+H385+H394)</f>
        <v>4580500</v>
      </c>
      <c r="I127" s="44">
        <f>SUM(I129+I186+I220+I354+I363+I377+I385+I394)</f>
        <v>4685500</v>
      </c>
    </row>
    <row r="128" spans="1:12" ht="15" customHeight="1" x14ac:dyDescent="0.25">
      <c r="A128" s="163" t="s">
        <v>131</v>
      </c>
      <c r="B128" s="163"/>
      <c r="C128" s="163"/>
      <c r="D128" s="163"/>
      <c r="E128" s="163"/>
      <c r="F128" s="163"/>
      <c r="G128" s="163"/>
      <c r="H128" s="163"/>
      <c r="I128" s="163"/>
    </row>
    <row r="129" spans="1:9" s="26" customFormat="1" x14ac:dyDescent="0.25">
      <c r="A129" s="49" t="s">
        <v>132</v>
      </c>
      <c r="B129" s="144" t="s">
        <v>133</v>
      </c>
      <c r="C129" s="144"/>
      <c r="D129" s="144"/>
      <c r="E129" s="144"/>
      <c r="F129" s="144"/>
      <c r="G129" s="50">
        <f t="shared" ref="G129:I129" si="41">SUM(G130)</f>
        <v>3770000</v>
      </c>
      <c r="H129" s="50">
        <f t="shared" si="41"/>
        <v>3875000</v>
      </c>
      <c r="I129" s="50">
        <f t="shared" si="41"/>
        <v>3980000</v>
      </c>
    </row>
    <row r="130" spans="1:9" s="26" customFormat="1" x14ac:dyDescent="0.25">
      <c r="A130" s="51" t="s">
        <v>72</v>
      </c>
      <c r="B130" s="145" t="s">
        <v>73</v>
      </c>
      <c r="C130" s="145"/>
      <c r="D130" s="145"/>
      <c r="E130" s="145"/>
      <c r="F130" s="145"/>
      <c r="G130" s="52">
        <f t="shared" ref="G130:I130" si="42">SUM(G131+G173)</f>
        <v>3770000</v>
      </c>
      <c r="H130" s="52">
        <f t="shared" si="42"/>
        <v>3875000</v>
      </c>
      <c r="I130" s="52">
        <f t="shared" si="42"/>
        <v>3980000</v>
      </c>
    </row>
    <row r="131" spans="1:9" s="26" customFormat="1" x14ac:dyDescent="0.25">
      <c r="A131" s="53">
        <v>3</v>
      </c>
      <c r="B131" s="146" t="s">
        <v>12</v>
      </c>
      <c r="C131" s="146"/>
      <c r="D131" s="146"/>
      <c r="E131" s="146"/>
      <c r="F131" s="146"/>
      <c r="G131" s="54">
        <f t="shared" ref="G131:I131" si="43">SUM(G132+G153)</f>
        <v>3700000</v>
      </c>
      <c r="H131" s="54">
        <f t="shared" si="43"/>
        <v>3800000</v>
      </c>
      <c r="I131" s="54">
        <f t="shared" si="43"/>
        <v>3900000</v>
      </c>
    </row>
    <row r="132" spans="1:9" x14ac:dyDescent="0.25">
      <c r="A132" s="53">
        <v>31</v>
      </c>
      <c r="B132" s="146" t="s">
        <v>14</v>
      </c>
      <c r="C132" s="146"/>
      <c r="D132" s="146"/>
      <c r="E132" s="146"/>
      <c r="F132" s="146"/>
      <c r="G132" s="54">
        <f t="shared" ref="G132:I132" si="44">SUM(G133+G139+G147)</f>
        <v>3598000</v>
      </c>
      <c r="H132" s="54">
        <f t="shared" si="44"/>
        <v>3690000</v>
      </c>
      <c r="I132" s="54">
        <f t="shared" si="44"/>
        <v>3782000</v>
      </c>
    </row>
    <row r="133" spans="1:9" s="67" customFormat="1" x14ac:dyDescent="0.25">
      <c r="A133" s="53">
        <v>311</v>
      </c>
      <c r="B133" s="146" t="s">
        <v>134</v>
      </c>
      <c r="C133" s="146"/>
      <c r="D133" s="146"/>
      <c r="E133" s="146"/>
      <c r="F133" s="146"/>
      <c r="G133" s="54">
        <f t="shared" ref="G133:I133" si="45">SUM(G134)</f>
        <v>2882965</v>
      </c>
      <c r="H133" s="54">
        <f t="shared" si="45"/>
        <v>2949965</v>
      </c>
      <c r="I133" s="54">
        <f t="shared" si="45"/>
        <v>3020965</v>
      </c>
    </row>
    <row r="134" spans="1:9" s="57" customFormat="1" x14ac:dyDescent="0.25">
      <c r="A134" s="55">
        <v>3111</v>
      </c>
      <c r="B134" s="147" t="s">
        <v>135</v>
      </c>
      <c r="C134" s="147"/>
      <c r="D134" s="147"/>
      <c r="E134" s="147"/>
      <c r="F134" s="147"/>
      <c r="G134" s="56">
        <f t="shared" ref="G134:I134" si="46">SUM(G135:G138)</f>
        <v>2882965</v>
      </c>
      <c r="H134" s="56">
        <f t="shared" si="46"/>
        <v>2949965</v>
      </c>
      <c r="I134" s="56">
        <f t="shared" si="46"/>
        <v>3020965</v>
      </c>
    </row>
    <row r="135" spans="1:9" s="57" customFormat="1" x14ac:dyDescent="0.25">
      <c r="A135" s="57">
        <v>31111</v>
      </c>
      <c r="B135" s="153" t="s">
        <v>28</v>
      </c>
      <c r="C135" s="153"/>
      <c r="D135" s="153"/>
      <c r="E135" s="153"/>
      <c r="F135" s="153"/>
      <c r="G135" s="59">
        <v>2842165</v>
      </c>
      <c r="H135" s="59">
        <v>2897965</v>
      </c>
      <c r="I135" s="59">
        <v>2964465</v>
      </c>
    </row>
    <row r="136" spans="1:9" s="57" customFormat="1" x14ac:dyDescent="0.25">
      <c r="A136" s="57">
        <v>31113</v>
      </c>
      <c r="B136" s="153" t="s">
        <v>29</v>
      </c>
      <c r="C136" s="153"/>
      <c r="D136" s="153"/>
      <c r="E136" s="153"/>
      <c r="F136" s="153"/>
      <c r="G136" s="59">
        <v>0</v>
      </c>
      <c r="H136" s="59">
        <v>0</v>
      </c>
      <c r="I136" s="59">
        <v>0</v>
      </c>
    </row>
    <row r="137" spans="1:9" s="57" customFormat="1" x14ac:dyDescent="0.25">
      <c r="A137" s="57">
        <v>31131</v>
      </c>
      <c r="B137" s="153" t="s">
        <v>30</v>
      </c>
      <c r="C137" s="153"/>
      <c r="D137" s="153"/>
      <c r="E137" s="153"/>
      <c r="F137" s="153"/>
      <c r="G137" s="58">
        <v>24500</v>
      </c>
      <c r="H137" s="58">
        <v>27500</v>
      </c>
      <c r="I137" s="58">
        <v>30000</v>
      </c>
    </row>
    <row r="138" spans="1:9" s="57" customFormat="1" x14ac:dyDescent="0.25">
      <c r="A138" s="57">
        <v>31141</v>
      </c>
      <c r="B138" s="153" t="s">
        <v>31</v>
      </c>
      <c r="C138" s="153"/>
      <c r="D138" s="153"/>
      <c r="E138" s="153"/>
      <c r="F138" s="153"/>
      <c r="G138" s="59">
        <v>16300</v>
      </c>
      <c r="H138" s="59">
        <v>24500</v>
      </c>
      <c r="I138" s="59">
        <v>26500</v>
      </c>
    </row>
    <row r="139" spans="1:9" s="67" customFormat="1" x14ac:dyDescent="0.25">
      <c r="A139" s="53">
        <v>312</v>
      </c>
      <c r="B139" s="146" t="s">
        <v>136</v>
      </c>
      <c r="C139" s="146"/>
      <c r="D139" s="146"/>
      <c r="E139" s="146"/>
      <c r="F139" s="146"/>
      <c r="G139" s="54">
        <f t="shared" ref="G139:I139" si="47">SUM(G140)</f>
        <v>125933</v>
      </c>
      <c r="H139" s="54">
        <f t="shared" si="47"/>
        <v>150933</v>
      </c>
      <c r="I139" s="54">
        <f t="shared" si="47"/>
        <v>171933</v>
      </c>
    </row>
    <row r="140" spans="1:9" x14ac:dyDescent="0.25">
      <c r="A140" s="55">
        <v>3121</v>
      </c>
      <c r="B140" s="147" t="s">
        <v>136</v>
      </c>
      <c r="C140" s="147"/>
      <c r="D140" s="147"/>
      <c r="E140" s="147"/>
      <c r="F140" s="147"/>
      <c r="G140" s="56">
        <f t="shared" ref="G140:I140" si="48">SUM(G141:G146)</f>
        <v>125933</v>
      </c>
      <c r="H140" s="56">
        <f t="shared" si="48"/>
        <v>150933</v>
      </c>
      <c r="I140" s="56">
        <f t="shared" si="48"/>
        <v>171933</v>
      </c>
    </row>
    <row r="141" spans="1:9" x14ac:dyDescent="0.25">
      <c r="A141" s="57">
        <v>31212</v>
      </c>
      <c r="B141" s="153" t="s">
        <v>32</v>
      </c>
      <c r="C141" s="153"/>
      <c r="D141" s="153"/>
      <c r="E141" s="153"/>
      <c r="F141" s="153"/>
      <c r="G141" s="59">
        <v>42000</v>
      </c>
      <c r="H141" s="59">
        <v>50000</v>
      </c>
      <c r="I141" s="59">
        <v>60000</v>
      </c>
    </row>
    <row r="142" spans="1:9" x14ac:dyDescent="0.25">
      <c r="A142" s="57">
        <v>31213</v>
      </c>
      <c r="B142" s="153" t="s">
        <v>33</v>
      </c>
      <c r="C142" s="153"/>
      <c r="D142" s="153"/>
      <c r="E142" s="153"/>
      <c r="F142" s="153"/>
      <c r="G142" s="59">
        <v>20000</v>
      </c>
      <c r="H142" s="59">
        <v>25000</v>
      </c>
      <c r="I142" s="59">
        <v>30000</v>
      </c>
    </row>
    <row r="143" spans="1:9" x14ac:dyDescent="0.25">
      <c r="A143" s="57">
        <v>31214</v>
      </c>
      <c r="B143" s="153" t="s">
        <v>137</v>
      </c>
      <c r="C143" s="153"/>
      <c r="D143" s="153"/>
      <c r="E143" s="153"/>
      <c r="F143" s="153"/>
      <c r="G143" s="59">
        <v>12000</v>
      </c>
      <c r="H143" s="59">
        <v>24000</v>
      </c>
      <c r="I143" s="59">
        <v>30000</v>
      </c>
    </row>
    <row r="144" spans="1:9" x14ac:dyDescent="0.25">
      <c r="A144" s="57">
        <v>31215</v>
      </c>
      <c r="B144" s="153" t="s">
        <v>138</v>
      </c>
      <c r="C144" s="153"/>
      <c r="D144" s="153"/>
      <c r="E144" s="153"/>
      <c r="F144" s="153"/>
      <c r="G144" s="59">
        <v>3607</v>
      </c>
      <c r="H144" s="59">
        <v>3607</v>
      </c>
      <c r="I144" s="59">
        <v>3607</v>
      </c>
    </row>
    <row r="145" spans="1:9" x14ac:dyDescent="0.25">
      <c r="A145" s="57">
        <v>31216</v>
      </c>
      <c r="B145" s="153" t="s">
        <v>139</v>
      </c>
      <c r="C145" s="153"/>
      <c r="D145" s="153"/>
      <c r="E145" s="153"/>
      <c r="F145" s="153"/>
      <c r="G145" s="59">
        <v>45000</v>
      </c>
      <c r="H145" s="59">
        <v>45000</v>
      </c>
      <c r="I145" s="59">
        <v>45000</v>
      </c>
    </row>
    <row r="146" spans="1:9" x14ac:dyDescent="0.25">
      <c r="A146" s="57">
        <v>31219</v>
      </c>
      <c r="B146" s="153" t="s">
        <v>140</v>
      </c>
      <c r="C146" s="153"/>
      <c r="D146" s="153"/>
      <c r="E146" s="153"/>
      <c r="F146" s="153"/>
      <c r="G146" s="59">
        <v>3326</v>
      </c>
      <c r="H146" s="59">
        <v>3326</v>
      </c>
      <c r="I146" s="59">
        <v>3326</v>
      </c>
    </row>
    <row r="147" spans="1:9" s="26" customFormat="1" x14ac:dyDescent="0.25">
      <c r="A147" s="53">
        <v>313</v>
      </c>
      <c r="B147" s="146" t="s">
        <v>141</v>
      </c>
      <c r="C147" s="146"/>
      <c r="D147" s="146"/>
      <c r="E147" s="146"/>
      <c r="F147" s="146"/>
      <c r="G147" s="54">
        <f t="shared" ref="G147:I147" si="49">SUM(G148+G151)</f>
        <v>589102</v>
      </c>
      <c r="H147" s="54">
        <f t="shared" si="49"/>
        <v>589102</v>
      </c>
      <c r="I147" s="54">
        <f t="shared" si="49"/>
        <v>589102</v>
      </c>
    </row>
    <row r="148" spans="1:9" s="57" customFormat="1" x14ac:dyDescent="0.25">
      <c r="A148" s="55">
        <v>3132</v>
      </c>
      <c r="B148" s="147" t="s">
        <v>34</v>
      </c>
      <c r="C148" s="147"/>
      <c r="D148" s="147"/>
      <c r="E148" s="147"/>
      <c r="F148" s="147"/>
      <c r="G148" s="56">
        <f t="shared" ref="G148:I148" si="50">SUM(G149:G150)</f>
        <v>589102</v>
      </c>
      <c r="H148" s="56">
        <f t="shared" si="50"/>
        <v>589102</v>
      </c>
      <c r="I148" s="56">
        <f t="shared" si="50"/>
        <v>589102</v>
      </c>
    </row>
    <row r="149" spans="1:9" s="57" customFormat="1" x14ac:dyDescent="0.25">
      <c r="A149" s="57">
        <v>31321</v>
      </c>
      <c r="B149" s="153" t="s">
        <v>34</v>
      </c>
      <c r="C149" s="153"/>
      <c r="D149" s="153"/>
      <c r="E149" s="153"/>
      <c r="F149" s="153"/>
      <c r="G149" s="59">
        <v>589102</v>
      </c>
      <c r="H149" s="59">
        <v>589102</v>
      </c>
      <c r="I149" s="59">
        <v>589102</v>
      </c>
    </row>
    <row r="150" spans="1:9" s="57" customFormat="1" x14ac:dyDescent="0.25">
      <c r="A150" s="57">
        <v>31322</v>
      </c>
      <c r="B150" s="153" t="s">
        <v>142</v>
      </c>
      <c r="C150" s="153"/>
      <c r="D150" s="153"/>
      <c r="E150" s="153"/>
      <c r="F150" s="153"/>
      <c r="G150" s="59">
        <v>0</v>
      </c>
      <c r="H150" s="59">
        <v>0</v>
      </c>
      <c r="I150" s="59">
        <v>0</v>
      </c>
    </row>
    <row r="151" spans="1:9" s="57" customFormat="1" x14ac:dyDescent="0.25">
      <c r="A151" s="55">
        <v>3133</v>
      </c>
      <c r="B151" s="147" t="s">
        <v>143</v>
      </c>
      <c r="C151" s="147"/>
      <c r="D151" s="147"/>
      <c r="E151" s="147"/>
      <c r="F151" s="147"/>
      <c r="G151" s="56">
        <f t="shared" ref="G151:I151" si="51">G152</f>
        <v>0</v>
      </c>
      <c r="H151" s="56">
        <f t="shared" si="51"/>
        <v>0</v>
      </c>
      <c r="I151" s="56">
        <f t="shared" si="51"/>
        <v>0</v>
      </c>
    </row>
    <row r="152" spans="1:9" s="57" customFormat="1" x14ac:dyDescent="0.25">
      <c r="A152" s="57">
        <v>31332</v>
      </c>
      <c r="B152" s="153" t="s">
        <v>143</v>
      </c>
      <c r="C152" s="153"/>
      <c r="D152" s="153"/>
      <c r="E152" s="153"/>
      <c r="F152" s="153"/>
      <c r="G152" s="59">
        <v>0</v>
      </c>
      <c r="H152" s="59">
        <v>0</v>
      </c>
      <c r="I152" s="59">
        <v>0</v>
      </c>
    </row>
    <row r="153" spans="1:9" x14ac:dyDescent="0.25">
      <c r="A153" s="53">
        <v>32</v>
      </c>
      <c r="B153" s="146" t="s">
        <v>16</v>
      </c>
      <c r="C153" s="146"/>
      <c r="D153" s="146"/>
      <c r="E153" s="146"/>
      <c r="F153" s="146"/>
      <c r="G153" s="54">
        <f t="shared" ref="G153:I153" si="52">SUM(G154+G157+G163)</f>
        <v>102000</v>
      </c>
      <c r="H153" s="54">
        <f t="shared" si="52"/>
        <v>110000</v>
      </c>
      <c r="I153" s="54">
        <f t="shared" si="52"/>
        <v>118000</v>
      </c>
    </row>
    <row r="154" spans="1:9" s="67" customFormat="1" x14ac:dyDescent="0.25">
      <c r="A154" s="53">
        <v>321</v>
      </c>
      <c r="B154" s="146" t="s">
        <v>144</v>
      </c>
      <c r="C154" s="146"/>
      <c r="D154" s="146"/>
      <c r="E154" s="146"/>
      <c r="F154" s="146"/>
      <c r="G154" s="54">
        <f t="shared" ref="G154:I155" si="53">SUM(G155)</f>
        <v>90000</v>
      </c>
      <c r="H154" s="54">
        <f t="shared" si="53"/>
        <v>95000</v>
      </c>
      <c r="I154" s="54">
        <f t="shared" si="53"/>
        <v>100000</v>
      </c>
    </row>
    <row r="155" spans="1:9" s="57" customFormat="1" x14ac:dyDescent="0.25">
      <c r="A155" s="55">
        <v>3212</v>
      </c>
      <c r="B155" s="147" t="s">
        <v>145</v>
      </c>
      <c r="C155" s="147"/>
      <c r="D155" s="147"/>
      <c r="E155" s="147"/>
      <c r="F155" s="147"/>
      <c r="G155" s="56">
        <f t="shared" si="53"/>
        <v>90000</v>
      </c>
      <c r="H155" s="56">
        <f t="shared" si="53"/>
        <v>95000</v>
      </c>
      <c r="I155" s="56">
        <f t="shared" si="53"/>
        <v>100000</v>
      </c>
    </row>
    <row r="156" spans="1:9" s="57" customFormat="1" x14ac:dyDescent="0.25">
      <c r="A156" s="57">
        <v>32121</v>
      </c>
      <c r="B156" s="153" t="s">
        <v>35</v>
      </c>
      <c r="C156" s="153"/>
      <c r="D156" s="153"/>
      <c r="E156" s="153"/>
      <c r="F156" s="153"/>
      <c r="G156" s="59">
        <v>90000</v>
      </c>
      <c r="H156" s="59">
        <v>95000</v>
      </c>
      <c r="I156" s="59">
        <v>100000</v>
      </c>
    </row>
    <row r="157" spans="1:9" s="67" customFormat="1" x14ac:dyDescent="0.25">
      <c r="A157" s="53">
        <v>329</v>
      </c>
      <c r="B157" s="146" t="s">
        <v>146</v>
      </c>
      <c r="C157" s="146"/>
      <c r="D157" s="146"/>
      <c r="E157" s="146"/>
      <c r="F157" s="146"/>
      <c r="G157" s="54">
        <f t="shared" ref="G157:I157" si="54">SUM(G158+G161)</f>
        <v>12000</v>
      </c>
      <c r="H157" s="54">
        <f t="shared" si="54"/>
        <v>15000</v>
      </c>
      <c r="I157" s="54">
        <f t="shared" si="54"/>
        <v>18000</v>
      </c>
    </row>
    <row r="158" spans="1:9" s="57" customFormat="1" x14ac:dyDescent="0.25">
      <c r="A158" s="55">
        <v>3295</v>
      </c>
      <c r="B158" s="147" t="s">
        <v>147</v>
      </c>
      <c r="C158" s="147"/>
      <c r="D158" s="147"/>
      <c r="E158" s="147"/>
      <c r="F158" s="147"/>
      <c r="G158" s="56">
        <f t="shared" ref="G158:I158" si="55">SUM(G159:G160)</f>
        <v>12000</v>
      </c>
      <c r="H158" s="56">
        <f t="shared" si="55"/>
        <v>15000</v>
      </c>
      <c r="I158" s="56">
        <f t="shared" si="55"/>
        <v>18000</v>
      </c>
    </row>
    <row r="159" spans="1:9" s="57" customFormat="1" x14ac:dyDescent="0.25">
      <c r="A159" s="57">
        <v>32952</v>
      </c>
      <c r="B159" s="153" t="s">
        <v>44</v>
      </c>
      <c r="C159" s="153"/>
      <c r="D159" s="153"/>
      <c r="E159" s="153"/>
      <c r="F159" s="153"/>
      <c r="G159" s="59">
        <v>0</v>
      </c>
      <c r="H159" s="59">
        <v>0</v>
      </c>
      <c r="I159" s="61"/>
    </row>
    <row r="160" spans="1:9" s="57" customFormat="1" x14ac:dyDescent="0.25">
      <c r="A160" s="57">
        <v>32955</v>
      </c>
      <c r="B160" s="153" t="s">
        <v>148</v>
      </c>
      <c r="C160" s="153"/>
      <c r="D160" s="153"/>
      <c r="E160" s="153"/>
      <c r="F160" s="153"/>
      <c r="G160" s="59">
        <v>12000</v>
      </c>
      <c r="H160" s="59">
        <v>15000</v>
      </c>
      <c r="I160" s="59">
        <v>18000</v>
      </c>
    </row>
    <row r="161" spans="1:9" s="57" customFormat="1" x14ac:dyDescent="0.25">
      <c r="A161" s="55">
        <v>3296</v>
      </c>
      <c r="B161" s="147" t="s">
        <v>149</v>
      </c>
      <c r="C161" s="147"/>
      <c r="D161" s="147"/>
      <c r="E161" s="147"/>
      <c r="F161" s="147"/>
      <c r="G161" s="56">
        <f t="shared" ref="G161:I161" si="56">G162</f>
        <v>0</v>
      </c>
      <c r="H161" s="56">
        <f t="shared" si="56"/>
        <v>0</v>
      </c>
      <c r="I161" s="56">
        <f t="shared" si="56"/>
        <v>0</v>
      </c>
    </row>
    <row r="162" spans="1:9" s="57" customFormat="1" x14ac:dyDescent="0.25">
      <c r="A162" s="57">
        <v>32961</v>
      </c>
      <c r="B162" s="153" t="s">
        <v>149</v>
      </c>
      <c r="C162" s="153"/>
      <c r="D162" s="153"/>
      <c r="E162" s="153"/>
      <c r="F162" s="153"/>
      <c r="G162" s="59">
        <v>0</v>
      </c>
      <c r="H162" s="59">
        <v>0</v>
      </c>
      <c r="I162" s="59">
        <v>0</v>
      </c>
    </row>
    <row r="163" spans="1:9" x14ac:dyDescent="0.25">
      <c r="A163" s="53">
        <v>34</v>
      </c>
      <c r="B163" s="146" t="s">
        <v>150</v>
      </c>
      <c r="C163" s="146"/>
      <c r="D163" s="146"/>
      <c r="E163" s="146"/>
      <c r="F163" s="146"/>
      <c r="G163" s="54">
        <f t="shared" ref="G163:I164" si="57">SUM(G164)</f>
        <v>0</v>
      </c>
      <c r="H163" s="54">
        <f t="shared" si="57"/>
        <v>0</v>
      </c>
      <c r="I163" s="54">
        <f t="shared" si="57"/>
        <v>0</v>
      </c>
    </row>
    <row r="164" spans="1:9" s="67" customFormat="1" x14ac:dyDescent="0.25">
      <c r="A164" s="53">
        <v>343</v>
      </c>
      <c r="B164" s="146" t="s">
        <v>151</v>
      </c>
      <c r="C164" s="146"/>
      <c r="D164" s="146"/>
      <c r="E164" s="146"/>
      <c r="F164" s="146"/>
      <c r="G164" s="54">
        <f t="shared" si="57"/>
        <v>0</v>
      </c>
      <c r="H164" s="54">
        <f t="shared" si="57"/>
        <v>0</v>
      </c>
      <c r="I164" s="54">
        <f t="shared" si="57"/>
        <v>0</v>
      </c>
    </row>
    <row r="165" spans="1:9" s="57" customFormat="1" x14ac:dyDescent="0.25">
      <c r="A165" s="68">
        <v>3433</v>
      </c>
      <c r="B165" s="167" t="s">
        <v>152</v>
      </c>
      <c r="C165" s="167"/>
      <c r="D165" s="167"/>
      <c r="E165" s="167"/>
      <c r="F165" s="167"/>
      <c r="G165" s="63">
        <f t="shared" ref="G165:I165" si="58">SUM(G166:G168)</f>
        <v>0</v>
      </c>
      <c r="H165" s="63">
        <f t="shared" si="58"/>
        <v>0</v>
      </c>
      <c r="I165" s="63">
        <f t="shared" si="58"/>
        <v>0</v>
      </c>
    </row>
    <row r="166" spans="1:9" s="57" customFormat="1" x14ac:dyDescent="0.25">
      <c r="A166" s="57">
        <v>34331</v>
      </c>
      <c r="B166" s="153" t="s">
        <v>36</v>
      </c>
      <c r="C166" s="153"/>
      <c r="D166" s="153"/>
      <c r="E166" s="153"/>
      <c r="F166" s="153"/>
      <c r="G166" s="59">
        <v>0</v>
      </c>
      <c r="H166" s="59">
        <v>0</v>
      </c>
      <c r="I166" s="59">
        <v>0</v>
      </c>
    </row>
    <row r="167" spans="1:9" s="57" customFormat="1" x14ac:dyDescent="0.25">
      <c r="A167" s="57">
        <v>34332</v>
      </c>
      <c r="B167" s="153" t="s">
        <v>37</v>
      </c>
      <c r="C167" s="153"/>
      <c r="D167" s="153"/>
      <c r="E167" s="153"/>
      <c r="F167" s="153"/>
      <c r="G167" s="59">
        <v>0</v>
      </c>
      <c r="H167" s="59">
        <v>0</v>
      </c>
      <c r="I167" s="59">
        <v>0</v>
      </c>
    </row>
    <row r="168" spans="1:9" s="57" customFormat="1" x14ac:dyDescent="0.25">
      <c r="A168" s="57">
        <v>34339</v>
      </c>
      <c r="B168" s="153" t="s">
        <v>38</v>
      </c>
      <c r="C168" s="153"/>
      <c r="D168" s="153"/>
      <c r="E168" s="153"/>
      <c r="F168" s="153"/>
      <c r="G168" s="59">
        <v>0</v>
      </c>
      <c r="H168" s="59">
        <v>0</v>
      </c>
      <c r="I168" s="59">
        <v>0</v>
      </c>
    </row>
    <row r="169" spans="1:9" x14ac:dyDescent="0.25">
      <c r="A169" s="53">
        <v>37</v>
      </c>
      <c r="B169" s="146" t="s">
        <v>153</v>
      </c>
      <c r="C169" s="146"/>
      <c r="D169" s="146"/>
      <c r="E169" s="146"/>
      <c r="F169" s="146"/>
      <c r="G169" s="54">
        <f t="shared" ref="G169:I171" si="59">SUM(G170)</f>
        <v>0</v>
      </c>
      <c r="H169" s="54">
        <f t="shared" si="59"/>
        <v>0</v>
      </c>
      <c r="I169" s="54">
        <f t="shared" si="59"/>
        <v>0</v>
      </c>
    </row>
    <row r="170" spans="1:9" s="67" customFormat="1" x14ac:dyDescent="0.25">
      <c r="A170" s="53">
        <v>372</v>
      </c>
      <c r="B170" s="146" t="s">
        <v>154</v>
      </c>
      <c r="C170" s="146"/>
      <c r="D170" s="146"/>
      <c r="E170" s="146"/>
      <c r="F170" s="146"/>
      <c r="G170" s="54">
        <f t="shared" si="59"/>
        <v>0</v>
      </c>
      <c r="H170" s="54">
        <f t="shared" si="59"/>
        <v>0</v>
      </c>
      <c r="I170" s="54">
        <f t="shared" si="59"/>
        <v>0</v>
      </c>
    </row>
    <row r="171" spans="1:9" s="57" customFormat="1" x14ac:dyDescent="0.25">
      <c r="A171" s="55">
        <v>3722</v>
      </c>
      <c r="B171" s="147" t="s">
        <v>155</v>
      </c>
      <c r="C171" s="147"/>
      <c r="D171" s="147"/>
      <c r="E171" s="147"/>
      <c r="F171" s="147"/>
      <c r="G171" s="56">
        <f t="shared" si="59"/>
        <v>0</v>
      </c>
      <c r="H171" s="56">
        <f t="shared" si="59"/>
        <v>0</v>
      </c>
      <c r="I171" s="56">
        <f t="shared" si="59"/>
        <v>0</v>
      </c>
    </row>
    <row r="172" spans="1:9" s="57" customFormat="1" x14ac:dyDescent="0.25">
      <c r="A172" s="57">
        <v>37229</v>
      </c>
      <c r="B172" s="153" t="s">
        <v>156</v>
      </c>
      <c r="C172" s="153"/>
      <c r="D172" s="153"/>
      <c r="E172" s="153"/>
      <c r="F172" s="153"/>
      <c r="G172" s="59">
        <v>0</v>
      </c>
      <c r="H172" s="59">
        <v>0</v>
      </c>
      <c r="I172" s="59">
        <v>0</v>
      </c>
    </row>
    <row r="173" spans="1:9" s="26" customFormat="1" x14ac:dyDescent="0.25">
      <c r="A173" s="53">
        <v>4</v>
      </c>
      <c r="B173" s="146" t="s">
        <v>5</v>
      </c>
      <c r="C173" s="146"/>
      <c r="D173" s="146"/>
      <c r="E173" s="146"/>
      <c r="F173" s="146"/>
      <c r="G173" s="54">
        <f t="shared" ref="G173:I173" si="60">SUM(G174)</f>
        <v>70000</v>
      </c>
      <c r="H173" s="54">
        <f t="shared" si="60"/>
        <v>75000</v>
      </c>
      <c r="I173" s="54">
        <f t="shared" si="60"/>
        <v>80000</v>
      </c>
    </row>
    <row r="174" spans="1:9" x14ac:dyDescent="0.25">
      <c r="A174" s="53">
        <v>42</v>
      </c>
      <c r="B174" s="146" t="s">
        <v>22</v>
      </c>
      <c r="C174" s="146"/>
      <c r="D174" s="146"/>
      <c r="E174" s="146"/>
      <c r="F174" s="146"/>
      <c r="G174" s="54">
        <f t="shared" ref="G174:I174" si="61">SUM(G175+G180)</f>
        <v>70000</v>
      </c>
      <c r="H174" s="54">
        <f t="shared" si="61"/>
        <v>75000</v>
      </c>
      <c r="I174" s="54">
        <f t="shared" si="61"/>
        <v>80000</v>
      </c>
    </row>
    <row r="175" spans="1:9" s="67" customFormat="1" x14ac:dyDescent="0.25">
      <c r="A175" s="53">
        <v>422</v>
      </c>
      <c r="B175" s="146" t="s">
        <v>26</v>
      </c>
      <c r="C175" s="146"/>
      <c r="D175" s="146"/>
      <c r="E175" s="146"/>
      <c r="F175" s="146"/>
      <c r="G175" s="54">
        <f t="shared" ref="G175:I175" si="62">SUM(G176+G178)</f>
        <v>0</v>
      </c>
      <c r="H175" s="54">
        <f t="shared" si="62"/>
        <v>0</v>
      </c>
      <c r="I175" s="54">
        <f t="shared" si="62"/>
        <v>0</v>
      </c>
    </row>
    <row r="176" spans="1:9" s="57" customFormat="1" x14ac:dyDescent="0.25">
      <c r="A176" s="55">
        <v>4221</v>
      </c>
      <c r="B176" s="147" t="s">
        <v>157</v>
      </c>
      <c r="C176" s="147"/>
      <c r="D176" s="147"/>
      <c r="E176" s="147"/>
      <c r="F176" s="147"/>
      <c r="G176" s="56">
        <f t="shared" ref="G176:I176" si="63">SUM(G177)</f>
        <v>0</v>
      </c>
      <c r="H176" s="56">
        <f t="shared" si="63"/>
        <v>0</v>
      </c>
      <c r="I176" s="56">
        <f t="shared" si="63"/>
        <v>0</v>
      </c>
    </row>
    <row r="177" spans="1:9" s="57" customFormat="1" x14ac:dyDescent="0.25">
      <c r="A177" s="57">
        <v>42211</v>
      </c>
      <c r="B177" s="153" t="s">
        <v>158</v>
      </c>
      <c r="C177" s="153"/>
      <c r="D177" s="153"/>
      <c r="E177" s="153"/>
      <c r="F177" s="153"/>
      <c r="G177" s="59">
        <v>0</v>
      </c>
      <c r="H177" s="59">
        <v>0</v>
      </c>
      <c r="I177" s="59">
        <v>0</v>
      </c>
    </row>
    <row r="178" spans="1:9" s="57" customFormat="1" x14ac:dyDescent="0.25">
      <c r="A178" s="55">
        <v>4226</v>
      </c>
      <c r="B178" s="147" t="s">
        <v>159</v>
      </c>
      <c r="C178" s="147"/>
      <c r="D178" s="147"/>
      <c r="E178" s="147"/>
      <c r="F178" s="147"/>
      <c r="G178" s="56">
        <f t="shared" ref="G178:I178" si="64">SUM(G179)</f>
        <v>0</v>
      </c>
      <c r="H178" s="56">
        <f t="shared" si="64"/>
        <v>0</v>
      </c>
      <c r="I178" s="56">
        <f t="shared" si="64"/>
        <v>0</v>
      </c>
    </row>
    <row r="179" spans="1:9" s="57" customFormat="1" x14ac:dyDescent="0.25">
      <c r="A179" s="57">
        <v>42261</v>
      </c>
      <c r="B179" s="153" t="s">
        <v>160</v>
      </c>
      <c r="C179" s="153"/>
      <c r="D179" s="153"/>
      <c r="E179" s="153"/>
      <c r="F179" s="153"/>
      <c r="G179" s="59">
        <v>0</v>
      </c>
      <c r="H179" s="59">
        <v>0</v>
      </c>
      <c r="I179" s="59">
        <v>0</v>
      </c>
    </row>
    <row r="180" spans="1:9" s="67" customFormat="1" x14ac:dyDescent="0.25">
      <c r="A180" s="53">
        <v>424</v>
      </c>
      <c r="B180" s="146" t="s">
        <v>161</v>
      </c>
      <c r="C180" s="146"/>
      <c r="D180" s="146"/>
      <c r="E180" s="146"/>
      <c r="F180" s="146"/>
      <c r="G180" s="54">
        <f t="shared" ref="G180:I180" si="65">SUM(G181)</f>
        <v>70000</v>
      </c>
      <c r="H180" s="54">
        <f t="shared" si="65"/>
        <v>75000</v>
      </c>
      <c r="I180" s="54">
        <f t="shared" si="65"/>
        <v>80000</v>
      </c>
    </row>
    <row r="181" spans="1:9" s="26" customFormat="1" x14ac:dyDescent="0.25">
      <c r="A181" s="55">
        <v>4241</v>
      </c>
      <c r="B181" s="147" t="s">
        <v>162</v>
      </c>
      <c r="C181" s="147"/>
      <c r="D181" s="147"/>
      <c r="E181" s="147"/>
      <c r="F181" s="147"/>
      <c r="G181" s="56">
        <f t="shared" ref="G181:I181" si="66">SUM(G182:G183)</f>
        <v>70000</v>
      </c>
      <c r="H181" s="56">
        <f t="shared" si="66"/>
        <v>75000</v>
      </c>
      <c r="I181" s="56">
        <f t="shared" si="66"/>
        <v>80000</v>
      </c>
    </row>
    <row r="182" spans="1:9" s="26" customFormat="1" x14ac:dyDescent="0.25">
      <c r="A182" s="57">
        <v>42411</v>
      </c>
      <c r="B182" s="153" t="s">
        <v>163</v>
      </c>
      <c r="C182" s="153"/>
      <c r="D182" s="153"/>
      <c r="E182" s="153"/>
      <c r="F182" s="153"/>
      <c r="G182" s="59">
        <v>1500</v>
      </c>
      <c r="H182" s="59">
        <v>1500</v>
      </c>
      <c r="I182" s="59">
        <v>1500</v>
      </c>
    </row>
    <row r="183" spans="1:9" s="26" customFormat="1" x14ac:dyDescent="0.25">
      <c r="A183" s="57">
        <v>42415</v>
      </c>
      <c r="B183" s="153" t="s">
        <v>257</v>
      </c>
      <c r="C183" s="153"/>
      <c r="D183" s="153"/>
      <c r="E183" s="153"/>
      <c r="F183" s="153"/>
      <c r="G183" s="59">
        <v>68500</v>
      </c>
      <c r="H183" s="59">
        <v>73500</v>
      </c>
      <c r="I183" s="59">
        <v>78500</v>
      </c>
    </row>
    <row r="184" spans="1:9" s="57" customFormat="1" x14ac:dyDescent="0.25">
      <c r="B184" s="84"/>
      <c r="C184" s="84"/>
      <c r="D184" s="84"/>
      <c r="E184" s="84"/>
      <c r="F184" s="84"/>
      <c r="G184" s="60"/>
      <c r="H184" s="61"/>
      <c r="I184" s="61"/>
    </row>
    <row r="185" spans="1:9" ht="15" customHeight="1" x14ac:dyDescent="0.25">
      <c r="A185" s="163" t="s">
        <v>284</v>
      </c>
      <c r="B185" s="163"/>
      <c r="C185" s="163"/>
      <c r="D185" s="163"/>
      <c r="E185" s="163"/>
      <c r="F185" s="163"/>
      <c r="G185" s="163"/>
      <c r="H185" s="163"/>
      <c r="I185" s="163"/>
    </row>
    <row r="186" spans="1:9" s="26" customFormat="1" x14ac:dyDescent="0.25">
      <c r="A186" s="49" t="s">
        <v>132</v>
      </c>
      <c r="B186" s="144" t="s">
        <v>71</v>
      </c>
      <c r="C186" s="144"/>
      <c r="D186" s="144"/>
      <c r="E186" s="144"/>
      <c r="F186" s="144"/>
      <c r="G186" s="50">
        <f>SUM(G187+G198+G212)</f>
        <v>450000</v>
      </c>
      <c r="H186" s="50">
        <f>SUM(H187+H198+H212)</f>
        <v>200000</v>
      </c>
      <c r="I186" s="50">
        <f>SUM(I187+I198+I212)</f>
        <v>200000</v>
      </c>
    </row>
    <row r="187" spans="1:9" s="26" customFormat="1" x14ac:dyDescent="0.25">
      <c r="A187" s="51" t="s">
        <v>164</v>
      </c>
      <c r="B187" s="154" t="s">
        <v>285</v>
      </c>
      <c r="C187" s="154"/>
      <c r="D187" s="154"/>
      <c r="E187" s="154"/>
      <c r="F187" s="154"/>
      <c r="G187" s="52">
        <f t="shared" ref="G187:I187" si="67">SUM(G188)</f>
        <v>200000</v>
      </c>
      <c r="H187" s="52">
        <f t="shared" si="67"/>
        <v>200000</v>
      </c>
      <c r="I187" s="52">
        <f t="shared" si="67"/>
        <v>200000</v>
      </c>
    </row>
    <row r="188" spans="1:9" s="26" customFormat="1" x14ac:dyDescent="0.25">
      <c r="A188" s="53">
        <v>3</v>
      </c>
      <c r="B188" s="146" t="s">
        <v>12</v>
      </c>
      <c r="C188" s="146"/>
      <c r="D188" s="146"/>
      <c r="E188" s="146"/>
      <c r="F188" s="146"/>
      <c r="G188" s="54">
        <f t="shared" ref="G188:I188" si="68">SUM(G189+G194)</f>
        <v>200000</v>
      </c>
      <c r="H188" s="54">
        <f t="shared" si="68"/>
        <v>200000</v>
      </c>
      <c r="I188" s="54">
        <f t="shared" si="68"/>
        <v>200000</v>
      </c>
    </row>
    <row r="189" spans="1:9" x14ac:dyDescent="0.25">
      <c r="A189" s="53">
        <v>32</v>
      </c>
      <c r="B189" s="146" t="s">
        <v>16</v>
      </c>
      <c r="C189" s="146"/>
      <c r="D189" s="146"/>
      <c r="E189" s="146"/>
      <c r="F189" s="146"/>
      <c r="G189" s="54">
        <f t="shared" ref="G189:I190" si="69">SUM(G190)</f>
        <v>111500</v>
      </c>
      <c r="H189" s="54">
        <f t="shared" si="69"/>
        <v>111500</v>
      </c>
      <c r="I189" s="54">
        <f t="shared" si="69"/>
        <v>111500</v>
      </c>
    </row>
    <row r="190" spans="1:9" s="67" customFormat="1" x14ac:dyDescent="0.25">
      <c r="A190" s="53">
        <v>322</v>
      </c>
      <c r="B190" s="146" t="s">
        <v>165</v>
      </c>
      <c r="C190" s="146"/>
      <c r="D190" s="146"/>
      <c r="E190" s="146"/>
      <c r="F190" s="146"/>
      <c r="G190" s="54">
        <f t="shared" si="69"/>
        <v>111500</v>
      </c>
      <c r="H190" s="54">
        <f t="shared" si="69"/>
        <v>111500</v>
      </c>
      <c r="I190" s="54">
        <f t="shared" si="69"/>
        <v>111500</v>
      </c>
    </row>
    <row r="191" spans="1:9" s="57" customFormat="1" x14ac:dyDescent="0.25">
      <c r="A191" s="55">
        <v>3222</v>
      </c>
      <c r="B191" s="147" t="s">
        <v>41</v>
      </c>
      <c r="C191" s="147"/>
      <c r="D191" s="147"/>
      <c r="E191" s="147"/>
      <c r="F191" s="147"/>
      <c r="G191" s="56">
        <f t="shared" ref="G191:I191" si="70">SUM(G192+G193)</f>
        <v>111500</v>
      </c>
      <c r="H191" s="56">
        <f t="shared" si="70"/>
        <v>111500</v>
      </c>
      <c r="I191" s="56">
        <f t="shared" si="70"/>
        <v>111500</v>
      </c>
    </row>
    <row r="192" spans="1:9" s="57" customFormat="1" x14ac:dyDescent="0.25">
      <c r="A192" s="57">
        <v>32222</v>
      </c>
      <c r="B192" s="153" t="s">
        <v>166</v>
      </c>
      <c r="C192" s="153"/>
      <c r="D192" s="153"/>
      <c r="E192" s="153"/>
      <c r="F192" s="153"/>
      <c r="G192" s="59">
        <v>0</v>
      </c>
      <c r="H192" s="59">
        <v>0</v>
      </c>
      <c r="I192" s="59">
        <v>0</v>
      </c>
    </row>
    <row r="193" spans="1:12" s="57" customFormat="1" x14ac:dyDescent="0.25">
      <c r="A193" s="57">
        <v>32999</v>
      </c>
      <c r="B193" s="153" t="s">
        <v>146</v>
      </c>
      <c r="C193" s="153"/>
      <c r="D193" s="153"/>
      <c r="E193" s="153"/>
      <c r="F193" s="153"/>
      <c r="G193" s="59">
        <v>111500</v>
      </c>
      <c r="H193" s="59">
        <v>111500</v>
      </c>
      <c r="I193" s="59">
        <v>111500</v>
      </c>
    </row>
    <row r="194" spans="1:12" x14ac:dyDescent="0.25">
      <c r="A194" s="53">
        <v>37</v>
      </c>
      <c r="B194" s="146" t="s">
        <v>25</v>
      </c>
      <c r="C194" s="146"/>
      <c r="D194" s="146"/>
      <c r="E194" s="146"/>
      <c r="F194" s="146"/>
      <c r="G194" s="54">
        <f t="shared" ref="G194:I196" si="71">SUM(G195)</f>
        <v>88500</v>
      </c>
      <c r="H194" s="54">
        <f t="shared" si="71"/>
        <v>88500</v>
      </c>
      <c r="I194" s="54">
        <f t="shared" si="71"/>
        <v>88500</v>
      </c>
    </row>
    <row r="195" spans="1:12" s="67" customFormat="1" x14ac:dyDescent="0.25">
      <c r="A195" s="53">
        <v>372</v>
      </c>
      <c r="B195" s="146" t="s">
        <v>167</v>
      </c>
      <c r="C195" s="146"/>
      <c r="D195" s="146"/>
      <c r="E195" s="146"/>
      <c r="F195" s="146"/>
      <c r="G195" s="54">
        <f t="shared" si="71"/>
        <v>88500</v>
      </c>
      <c r="H195" s="54">
        <f t="shared" si="71"/>
        <v>88500</v>
      </c>
      <c r="I195" s="54">
        <f t="shared" si="71"/>
        <v>88500</v>
      </c>
    </row>
    <row r="196" spans="1:12" s="57" customFormat="1" x14ac:dyDescent="0.25">
      <c r="A196" s="55">
        <v>3722</v>
      </c>
      <c r="B196" s="147" t="s">
        <v>168</v>
      </c>
      <c r="C196" s="147"/>
      <c r="D196" s="147"/>
      <c r="E196" s="147"/>
      <c r="F196" s="147"/>
      <c r="G196" s="56">
        <f t="shared" si="71"/>
        <v>88500</v>
      </c>
      <c r="H196" s="56">
        <f t="shared" si="71"/>
        <v>88500</v>
      </c>
      <c r="I196" s="56">
        <f t="shared" si="71"/>
        <v>88500</v>
      </c>
    </row>
    <row r="197" spans="1:12" s="57" customFormat="1" x14ac:dyDescent="0.25">
      <c r="A197" s="57">
        <v>37229</v>
      </c>
      <c r="B197" s="153" t="s">
        <v>169</v>
      </c>
      <c r="C197" s="153"/>
      <c r="D197" s="153"/>
      <c r="E197" s="153"/>
      <c r="F197" s="153"/>
      <c r="G197" s="59">
        <v>88500</v>
      </c>
      <c r="H197" s="59">
        <v>88500</v>
      </c>
      <c r="I197" s="59">
        <v>88500</v>
      </c>
      <c r="L197" s="57" t="s">
        <v>27</v>
      </c>
    </row>
    <row r="198" spans="1:12" x14ac:dyDescent="0.25">
      <c r="A198" s="51" t="s">
        <v>164</v>
      </c>
      <c r="B198" s="145" t="s">
        <v>285</v>
      </c>
      <c r="C198" s="145"/>
      <c r="D198" s="145"/>
      <c r="E198" s="145"/>
      <c r="F198" s="145"/>
      <c r="G198" s="52">
        <f>SUM(G199)</f>
        <v>250000</v>
      </c>
      <c r="H198" s="52">
        <f t="shared" ref="G198:I200" si="72">SUM(H199)</f>
        <v>0</v>
      </c>
      <c r="I198" s="52">
        <f t="shared" si="72"/>
        <v>0</v>
      </c>
    </row>
    <row r="199" spans="1:12" s="26" customFormat="1" x14ac:dyDescent="0.25">
      <c r="A199" s="53">
        <v>4</v>
      </c>
      <c r="B199" s="146" t="s">
        <v>5</v>
      </c>
      <c r="C199" s="146"/>
      <c r="D199" s="146"/>
      <c r="E199" s="146"/>
      <c r="F199" s="146"/>
      <c r="G199" s="54">
        <f>SUM(G201+G207)</f>
        <v>250000</v>
      </c>
      <c r="H199" s="54">
        <f t="shared" si="72"/>
        <v>0</v>
      </c>
      <c r="I199" s="54">
        <f t="shared" si="72"/>
        <v>0</v>
      </c>
    </row>
    <row r="200" spans="1:12" x14ac:dyDescent="0.25">
      <c r="A200" s="53">
        <v>42</v>
      </c>
      <c r="B200" s="146" t="s">
        <v>22</v>
      </c>
      <c r="C200" s="146"/>
      <c r="D200" s="146"/>
      <c r="E200" s="146"/>
      <c r="F200" s="146"/>
      <c r="G200" s="54">
        <f t="shared" si="72"/>
        <v>0</v>
      </c>
      <c r="H200" s="54">
        <f t="shared" si="72"/>
        <v>0</v>
      </c>
      <c r="I200" s="54">
        <f t="shared" si="72"/>
        <v>0</v>
      </c>
    </row>
    <row r="201" spans="1:12" s="67" customFormat="1" x14ac:dyDescent="0.25">
      <c r="A201" s="53">
        <v>424</v>
      </c>
      <c r="B201" s="146" t="s">
        <v>161</v>
      </c>
      <c r="C201" s="146"/>
      <c r="D201" s="146"/>
      <c r="E201" s="146"/>
      <c r="F201" s="146"/>
      <c r="G201" s="54">
        <f t="shared" ref="G201:I201" si="73">SUM(G202+G204)</f>
        <v>0</v>
      </c>
      <c r="H201" s="54">
        <f t="shared" si="73"/>
        <v>0</v>
      </c>
      <c r="I201" s="54">
        <f t="shared" si="73"/>
        <v>0</v>
      </c>
    </row>
    <row r="202" spans="1:12" s="57" customFormat="1" x14ac:dyDescent="0.25">
      <c r="A202" s="55">
        <v>4241</v>
      </c>
      <c r="B202" s="147" t="s">
        <v>162</v>
      </c>
      <c r="C202" s="147"/>
      <c r="D202" s="147"/>
      <c r="E202" s="147"/>
      <c r="F202" s="147"/>
      <c r="G202" s="56">
        <f t="shared" ref="G202:I202" si="74">SUM(G203)</f>
        <v>0</v>
      </c>
      <c r="H202" s="56">
        <f t="shared" si="74"/>
        <v>0</v>
      </c>
      <c r="I202" s="56">
        <f t="shared" si="74"/>
        <v>0</v>
      </c>
    </row>
    <row r="203" spans="1:12" s="57" customFormat="1" x14ac:dyDescent="0.25">
      <c r="A203" s="57">
        <v>42411</v>
      </c>
      <c r="B203" s="153" t="s">
        <v>163</v>
      </c>
      <c r="C203" s="153"/>
      <c r="D203" s="153"/>
      <c r="E203" s="153"/>
      <c r="F203" s="153"/>
      <c r="G203" s="59">
        <v>0</v>
      </c>
      <c r="H203" s="59">
        <v>0</v>
      </c>
      <c r="I203" s="59">
        <v>0</v>
      </c>
    </row>
    <row r="204" spans="1:12" s="57" customFormat="1" x14ac:dyDescent="0.25">
      <c r="A204" s="55">
        <v>4227</v>
      </c>
      <c r="B204" s="147" t="s">
        <v>171</v>
      </c>
      <c r="C204" s="147"/>
      <c r="D204" s="147"/>
      <c r="E204" s="147"/>
      <c r="F204" s="147"/>
      <c r="G204" s="56">
        <f>SUM(G205:G206)</f>
        <v>0</v>
      </c>
      <c r="H204" s="56">
        <f>SUM(H205:H211)</f>
        <v>0</v>
      </c>
      <c r="I204" s="69"/>
    </row>
    <row r="205" spans="1:12" s="57" customFormat="1" x14ac:dyDescent="0.25">
      <c r="A205" s="57">
        <v>42272</v>
      </c>
      <c r="B205" s="153" t="s">
        <v>172</v>
      </c>
      <c r="C205" s="153"/>
      <c r="D205" s="153"/>
      <c r="E205" s="153"/>
      <c r="F205" s="153"/>
      <c r="G205" s="59">
        <v>0</v>
      </c>
      <c r="H205" s="59">
        <v>0</v>
      </c>
      <c r="I205" s="59">
        <v>0</v>
      </c>
    </row>
    <row r="206" spans="1:12" s="57" customFormat="1" x14ac:dyDescent="0.25">
      <c r="A206" s="57">
        <v>42273</v>
      </c>
      <c r="B206" s="99" t="s">
        <v>173</v>
      </c>
      <c r="C206" s="99"/>
      <c r="D206" s="99"/>
      <c r="E206" s="99"/>
      <c r="F206" s="99"/>
      <c r="G206" s="59">
        <v>0</v>
      </c>
      <c r="H206" s="59">
        <v>0</v>
      </c>
      <c r="I206" s="59">
        <v>0</v>
      </c>
    </row>
    <row r="207" spans="1:12" s="57" customFormat="1" x14ac:dyDescent="0.25">
      <c r="A207" s="103">
        <v>45</v>
      </c>
      <c r="B207" s="104" t="s">
        <v>286</v>
      </c>
      <c r="C207" s="104"/>
      <c r="D207" s="104"/>
      <c r="E207" s="104"/>
      <c r="F207" s="104"/>
      <c r="G207" s="62">
        <f t="shared" ref="G207:I209" si="75">SUM(G208)</f>
        <v>250000</v>
      </c>
      <c r="H207" s="62">
        <f t="shared" si="75"/>
        <v>0</v>
      </c>
      <c r="I207" s="62">
        <f t="shared" si="75"/>
        <v>0</v>
      </c>
    </row>
    <row r="208" spans="1:12" s="26" customFormat="1" x14ac:dyDescent="0.25">
      <c r="A208" s="103">
        <v>451</v>
      </c>
      <c r="B208" s="104" t="s">
        <v>287</v>
      </c>
      <c r="C208" s="104"/>
      <c r="D208" s="104"/>
      <c r="E208" s="104"/>
      <c r="F208" s="104"/>
      <c r="G208" s="62">
        <f t="shared" si="75"/>
        <v>250000</v>
      </c>
      <c r="H208" s="62">
        <f t="shared" si="75"/>
        <v>0</v>
      </c>
      <c r="I208" s="62">
        <f t="shared" si="75"/>
        <v>0</v>
      </c>
    </row>
    <row r="209" spans="1:9" s="26" customFormat="1" x14ac:dyDescent="0.25">
      <c r="A209" s="103">
        <v>4511</v>
      </c>
      <c r="B209" s="104" t="s">
        <v>287</v>
      </c>
      <c r="C209" s="104"/>
      <c r="D209" s="104"/>
      <c r="E209" s="104"/>
      <c r="F209" s="104"/>
      <c r="G209" s="62">
        <f t="shared" si="75"/>
        <v>250000</v>
      </c>
      <c r="H209" s="62">
        <f t="shared" si="75"/>
        <v>0</v>
      </c>
      <c r="I209" s="62">
        <f t="shared" si="75"/>
        <v>0</v>
      </c>
    </row>
    <row r="210" spans="1:9" x14ac:dyDescent="0.25">
      <c r="A210" s="57">
        <v>45111</v>
      </c>
      <c r="B210" s="99" t="s">
        <v>287</v>
      </c>
      <c r="C210" s="99"/>
      <c r="D210" s="99"/>
      <c r="E210" s="99"/>
      <c r="F210" s="99"/>
      <c r="G210" s="59">
        <v>250000</v>
      </c>
      <c r="H210" s="59">
        <v>0</v>
      </c>
      <c r="I210" s="59">
        <v>0</v>
      </c>
    </row>
    <row r="211" spans="1:9" s="57" customFormat="1" x14ac:dyDescent="0.25">
      <c r="B211" s="153"/>
      <c r="C211" s="153"/>
      <c r="D211" s="153"/>
      <c r="E211" s="153"/>
      <c r="F211" s="153"/>
      <c r="G211" s="59"/>
      <c r="H211" s="59"/>
      <c r="I211" s="59">
        <v>0</v>
      </c>
    </row>
    <row r="212" spans="1:9" x14ac:dyDescent="0.25">
      <c r="A212" s="51" t="s">
        <v>174</v>
      </c>
      <c r="B212" s="145" t="s">
        <v>175</v>
      </c>
      <c r="C212" s="145"/>
      <c r="D212" s="145"/>
      <c r="E212" s="145"/>
      <c r="F212" s="145"/>
      <c r="G212" s="52">
        <f t="shared" ref="G212:I215" si="76">SUM(G213)</f>
        <v>0</v>
      </c>
      <c r="H212" s="52">
        <f t="shared" si="76"/>
        <v>0</v>
      </c>
      <c r="I212" s="52">
        <f t="shared" si="76"/>
        <v>0</v>
      </c>
    </row>
    <row r="213" spans="1:9" x14ac:dyDescent="0.25">
      <c r="A213" s="53">
        <v>3</v>
      </c>
      <c r="B213" s="146" t="s">
        <v>12</v>
      </c>
      <c r="C213" s="146"/>
      <c r="D213" s="146"/>
      <c r="E213" s="146"/>
      <c r="F213" s="146"/>
      <c r="G213" s="54">
        <f t="shared" si="76"/>
        <v>0</v>
      </c>
      <c r="H213" s="54">
        <f t="shared" si="76"/>
        <v>0</v>
      </c>
      <c r="I213" s="54">
        <f t="shared" si="76"/>
        <v>0</v>
      </c>
    </row>
    <row r="214" spans="1:9" x14ac:dyDescent="0.25">
      <c r="A214" s="53">
        <v>32</v>
      </c>
      <c r="B214" s="146" t="s">
        <v>16</v>
      </c>
      <c r="C214" s="146"/>
      <c r="D214" s="146"/>
      <c r="E214" s="146"/>
      <c r="F214" s="146"/>
      <c r="G214" s="54">
        <f t="shared" si="76"/>
        <v>0</v>
      </c>
      <c r="H214" s="54">
        <f t="shared" si="76"/>
        <v>0</v>
      </c>
      <c r="I214" s="54">
        <f t="shared" si="76"/>
        <v>0</v>
      </c>
    </row>
    <row r="215" spans="1:9" x14ac:dyDescent="0.25">
      <c r="A215" s="68">
        <v>322</v>
      </c>
      <c r="B215" s="167" t="s">
        <v>165</v>
      </c>
      <c r="C215" s="167"/>
      <c r="D215" s="167"/>
      <c r="E215" s="167"/>
      <c r="F215" s="167"/>
      <c r="G215" s="54">
        <f t="shared" si="76"/>
        <v>0</v>
      </c>
      <c r="H215" s="54">
        <f t="shared" si="76"/>
        <v>0</v>
      </c>
      <c r="I215" s="54">
        <f t="shared" si="76"/>
        <v>0</v>
      </c>
    </row>
    <row r="216" spans="1:9" x14ac:dyDescent="0.25">
      <c r="A216" s="55">
        <v>3222</v>
      </c>
      <c r="B216" s="147"/>
      <c r="C216" s="147"/>
      <c r="D216" s="147"/>
      <c r="E216" s="147"/>
      <c r="F216" s="147"/>
      <c r="G216" s="56">
        <f>SUM(G217)</f>
        <v>0</v>
      </c>
      <c r="H216" s="56">
        <f>SUM(H217)</f>
        <v>0</v>
      </c>
      <c r="I216" s="56">
        <f>SUM(I217)</f>
        <v>0</v>
      </c>
    </row>
    <row r="217" spans="1:9" x14ac:dyDescent="0.25">
      <c r="A217" s="57">
        <v>32224</v>
      </c>
      <c r="B217" s="153" t="s">
        <v>166</v>
      </c>
      <c r="C217" s="153"/>
      <c r="D217" s="153"/>
      <c r="E217" s="153"/>
      <c r="F217" s="153"/>
      <c r="G217" s="59">
        <v>0</v>
      </c>
      <c r="H217" s="59">
        <v>0</v>
      </c>
      <c r="I217" s="59">
        <v>0</v>
      </c>
    </row>
    <row r="218" spans="1:9" s="26" customFormat="1" x14ac:dyDescent="0.25">
      <c r="A218" s="57"/>
      <c r="B218" s="102"/>
      <c r="C218" s="84"/>
      <c r="D218" s="84"/>
      <c r="E218" s="84"/>
      <c r="F218" s="84"/>
      <c r="G218" s="60"/>
      <c r="H218" s="61"/>
      <c r="I218" s="61"/>
    </row>
    <row r="219" spans="1:9" s="26" customFormat="1" x14ac:dyDescent="0.25">
      <c r="A219" s="163" t="s">
        <v>176</v>
      </c>
      <c r="B219" s="163"/>
      <c r="C219" s="163"/>
      <c r="D219" s="163"/>
      <c r="E219" s="163"/>
      <c r="F219" s="163"/>
      <c r="G219" s="163"/>
      <c r="H219" s="163"/>
      <c r="I219" s="163"/>
    </row>
    <row r="220" spans="1:9" s="67" customFormat="1" x14ac:dyDescent="0.25">
      <c r="A220" s="49" t="s">
        <v>177</v>
      </c>
      <c r="B220" s="144" t="s">
        <v>178</v>
      </c>
      <c r="C220" s="144"/>
      <c r="D220" s="144"/>
      <c r="E220" s="144"/>
      <c r="F220" s="144"/>
      <c r="G220" s="50">
        <f>SUM(G221+G307+G330+G338+G346)</f>
        <v>672000</v>
      </c>
      <c r="H220" s="50">
        <f>SUM(H221+H307+H330+H338+H346)</f>
        <v>500000</v>
      </c>
      <c r="I220" s="50">
        <f>SUM(I221+I307+I330+I338+I346)</f>
        <v>500000</v>
      </c>
    </row>
    <row r="221" spans="1:9" s="57" customFormat="1" x14ac:dyDescent="0.25">
      <c r="A221" s="51" t="s">
        <v>174</v>
      </c>
      <c r="B221" s="145" t="s">
        <v>179</v>
      </c>
      <c r="C221" s="145"/>
      <c r="D221" s="145"/>
      <c r="E221" s="145"/>
      <c r="F221" s="145"/>
      <c r="G221" s="52">
        <f t="shared" ref="G221:I221" si="77">SUM(G222)</f>
        <v>526000</v>
      </c>
      <c r="H221" s="52">
        <f t="shared" si="77"/>
        <v>357000</v>
      </c>
      <c r="I221" s="52">
        <f t="shared" si="77"/>
        <v>357000</v>
      </c>
    </row>
    <row r="222" spans="1:9" s="57" customFormat="1" x14ac:dyDescent="0.25">
      <c r="A222" s="53">
        <v>3</v>
      </c>
      <c r="B222" s="146" t="s">
        <v>13</v>
      </c>
      <c r="C222" s="146"/>
      <c r="D222" s="146"/>
      <c r="E222" s="146"/>
      <c r="F222" s="146"/>
      <c r="G222" s="54">
        <f>SUM(G223+G300)</f>
        <v>526000</v>
      </c>
      <c r="H222" s="54">
        <f>SUM(H223+H300)</f>
        <v>357000</v>
      </c>
      <c r="I222" s="54">
        <f>SUM(I223+I300)</f>
        <v>357000</v>
      </c>
    </row>
    <row r="223" spans="1:9" s="57" customFormat="1" x14ac:dyDescent="0.25">
      <c r="A223" s="53">
        <v>32</v>
      </c>
      <c r="B223" s="146" t="s">
        <v>16</v>
      </c>
      <c r="C223" s="146"/>
      <c r="D223" s="146"/>
      <c r="E223" s="146"/>
      <c r="F223" s="146"/>
      <c r="G223" s="54">
        <f>SUM(G224+G234+G256+G288)</f>
        <v>523100</v>
      </c>
      <c r="H223" s="54">
        <f>SUM(H224+H234+H256+H288)</f>
        <v>353900</v>
      </c>
      <c r="I223" s="54">
        <f>SUM(I224+I234+I256+I288)</f>
        <v>353900</v>
      </c>
    </row>
    <row r="224" spans="1:9" s="57" customFormat="1" x14ac:dyDescent="0.25">
      <c r="A224" s="53">
        <v>321</v>
      </c>
      <c r="B224" s="146" t="s">
        <v>144</v>
      </c>
      <c r="C224" s="146"/>
      <c r="D224" s="146"/>
      <c r="E224" s="146"/>
      <c r="F224" s="146"/>
      <c r="G224" s="54">
        <f t="shared" ref="G224:I224" si="78">SUM(G225+G228+G231)</f>
        <v>8800</v>
      </c>
      <c r="H224" s="54">
        <f t="shared" si="78"/>
        <v>9800</v>
      </c>
      <c r="I224" s="54">
        <f t="shared" si="78"/>
        <v>9800</v>
      </c>
    </row>
    <row r="225" spans="1:9" x14ac:dyDescent="0.25">
      <c r="A225" s="55">
        <v>3211</v>
      </c>
      <c r="B225" s="147" t="s">
        <v>180</v>
      </c>
      <c r="C225" s="147"/>
      <c r="D225" s="147"/>
      <c r="E225" s="147"/>
      <c r="F225" s="147"/>
      <c r="G225" s="56">
        <f t="shared" ref="G225:I225" si="79">SUM(G226:G227)</f>
        <v>7200</v>
      </c>
      <c r="H225" s="56">
        <f t="shared" si="79"/>
        <v>8000</v>
      </c>
      <c r="I225" s="56">
        <f t="shared" si="79"/>
        <v>8000</v>
      </c>
    </row>
    <row r="226" spans="1:9" x14ac:dyDescent="0.25">
      <c r="A226" s="57">
        <v>32111</v>
      </c>
      <c r="B226" s="153" t="s">
        <v>181</v>
      </c>
      <c r="C226" s="153"/>
      <c r="D226" s="153"/>
      <c r="E226" s="153"/>
      <c r="F226" s="153"/>
      <c r="G226" s="59">
        <v>3700</v>
      </c>
      <c r="H226" s="59">
        <v>4000</v>
      </c>
      <c r="I226" s="59">
        <v>4000</v>
      </c>
    </row>
    <row r="227" spans="1:9" s="57" customFormat="1" x14ac:dyDescent="0.25">
      <c r="A227" s="80">
        <v>32115</v>
      </c>
      <c r="B227" s="168" t="s">
        <v>182</v>
      </c>
      <c r="C227" s="168"/>
      <c r="D227" s="168"/>
      <c r="E227" s="168"/>
      <c r="F227" s="168"/>
      <c r="G227" s="81">
        <v>3500</v>
      </c>
      <c r="H227" s="81">
        <v>4000</v>
      </c>
      <c r="I227" s="81">
        <v>4000</v>
      </c>
    </row>
    <row r="228" spans="1:9" x14ac:dyDescent="0.25">
      <c r="A228" s="55">
        <v>3213</v>
      </c>
      <c r="B228" s="147" t="s">
        <v>183</v>
      </c>
      <c r="C228" s="147"/>
      <c r="D228" s="147"/>
      <c r="E228" s="147"/>
      <c r="F228" s="147"/>
      <c r="G228" s="56">
        <f t="shared" ref="G228:I228" si="80">SUM(G229:G230)</f>
        <v>1600</v>
      </c>
      <c r="H228" s="56">
        <f t="shared" si="80"/>
        <v>1800</v>
      </c>
      <c r="I228" s="56">
        <f t="shared" si="80"/>
        <v>1800</v>
      </c>
    </row>
    <row r="229" spans="1:9" x14ac:dyDescent="0.25">
      <c r="A229" s="57">
        <v>32131</v>
      </c>
      <c r="B229" s="153" t="s">
        <v>184</v>
      </c>
      <c r="C229" s="153"/>
      <c r="D229" s="153"/>
      <c r="E229" s="153"/>
      <c r="F229" s="153"/>
      <c r="G229" s="59">
        <v>600</v>
      </c>
      <c r="H229" s="59">
        <v>800</v>
      </c>
      <c r="I229" s="59">
        <v>800</v>
      </c>
    </row>
    <row r="230" spans="1:9" s="67" customFormat="1" x14ac:dyDescent="0.25">
      <c r="A230" s="57">
        <v>32132</v>
      </c>
      <c r="B230" s="153" t="s">
        <v>185</v>
      </c>
      <c r="C230" s="153"/>
      <c r="D230" s="153"/>
      <c r="E230" s="153"/>
      <c r="F230" s="153"/>
      <c r="G230" s="59">
        <v>1000</v>
      </c>
      <c r="H230" s="59">
        <v>1000</v>
      </c>
      <c r="I230" s="59">
        <v>1000</v>
      </c>
    </row>
    <row r="231" spans="1:9" s="57" customFormat="1" x14ac:dyDescent="0.25">
      <c r="A231" s="55">
        <v>3214</v>
      </c>
      <c r="B231" s="147" t="s">
        <v>186</v>
      </c>
      <c r="C231" s="147"/>
      <c r="D231" s="147"/>
      <c r="E231" s="147"/>
      <c r="F231" s="147"/>
      <c r="G231" s="56">
        <f t="shared" ref="G231:I231" si="81">SUM(G232+G233)</f>
        <v>0</v>
      </c>
      <c r="H231" s="56">
        <f t="shared" si="81"/>
        <v>0</v>
      </c>
      <c r="I231" s="56">
        <f t="shared" si="81"/>
        <v>0</v>
      </c>
    </row>
    <row r="232" spans="1:9" s="57" customFormat="1" x14ac:dyDescent="0.25">
      <c r="A232" s="57">
        <v>32141</v>
      </c>
      <c r="B232" s="153" t="s">
        <v>187</v>
      </c>
      <c r="C232" s="153"/>
      <c r="D232" s="153"/>
      <c r="E232" s="153"/>
      <c r="F232" s="153"/>
      <c r="G232" s="59">
        <v>0</v>
      </c>
      <c r="H232" s="59">
        <v>0</v>
      </c>
      <c r="I232" s="59">
        <v>0</v>
      </c>
    </row>
    <row r="233" spans="1:9" s="57" customFormat="1" x14ac:dyDescent="0.25">
      <c r="A233" s="57">
        <v>32149</v>
      </c>
      <c r="B233" s="84" t="s">
        <v>186</v>
      </c>
      <c r="C233" s="84"/>
      <c r="D233" s="84"/>
      <c r="E233" s="84"/>
      <c r="F233" s="84"/>
      <c r="G233" s="59">
        <v>0</v>
      </c>
      <c r="H233" s="59">
        <v>0</v>
      </c>
      <c r="I233" s="59">
        <v>0</v>
      </c>
    </row>
    <row r="234" spans="1:9" s="57" customFormat="1" x14ac:dyDescent="0.25">
      <c r="A234" s="53">
        <v>322</v>
      </c>
      <c r="B234" s="146" t="s">
        <v>165</v>
      </c>
      <c r="C234" s="146"/>
      <c r="D234" s="146"/>
      <c r="E234" s="146"/>
      <c r="F234" s="146"/>
      <c r="G234" s="54">
        <f t="shared" ref="G234:I234" si="82">SUM(G235+G242+G244+G248+G252+G254)</f>
        <v>135740</v>
      </c>
      <c r="H234" s="54">
        <f t="shared" si="82"/>
        <v>219140</v>
      </c>
      <c r="I234" s="54">
        <f t="shared" si="82"/>
        <v>219140</v>
      </c>
    </row>
    <row r="235" spans="1:9" s="57" customFormat="1" x14ac:dyDescent="0.25">
      <c r="A235" s="55">
        <v>3221</v>
      </c>
      <c r="B235" s="147" t="s">
        <v>188</v>
      </c>
      <c r="C235" s="147"/>
      <c r="D235" s="147"/>
      <c r="E235" s="147"/>
      <c r="F235" s="147"/>
      <c r="G235" s="56">
        <f t="shared" ref="G235:I235" si="83">SUM(G236:G241)</f>
        <v>45740</v>
      </c>
      <c r="H235" s="56">
        <f t="shared" si="83"/>
        <v>50400</v>
      </c>
      <c r="I235" s="56">
        <f t="shared" si="83"/>
        <v>50400</v>
      </c>
    </row>
    <row r="236" spans="1:9" s="57" customFormat="1" x14ac:dyDescent="0.25">
      <c r="A236" s="57">
        <v>32211</v>
      </c>
      <c r="B236" s="153" t="s">
        <v>189</v>
      </c>
      <c r="C236" s="153"/>
      <c r="D236" s="153"/>
      <c r="E236" s="153"/>
      <c r="F236" s="153"/>
      <c r="G236" s="59">
        <v>18000</v>
      </c>
      <c r="H236" s="59">
        <v>15000</v>
      </c>
      <c r="I236" s="59">
        <v>15000</v>
      </c>
    </row>
    <row r="237" spans="1:9" s="57" customFormat="1" x14ac:dyDescent="0.25">
      <c r="A237" s="57">
        <v>32212</v>
      </c>
      <c r="B237" s="153" t="s">
        <v>190</v>
      </c>
      <c r="C237" s="153"/>
      <c r="D237" s="153"/>
      <c r="E237" s="153"/>
      <c r="F237" s="153"/>
      <c r="G237" s="59">
        <v>10000</v>
      </c>
      <c r="H237" s="59">
        <v>10000</v>
      </c>
      <c r="I237" s="59">
        <v>10000</v>
      </c>
    </row>
    <row r="238" spans="1:9" s="57" customFormat="1" x14ac:dyDescent="0.25">
      <c r="A238" s="57">
        <v>32214</v>
      </c>
      <c r="B238" s="153" t="s">
        <v>191</v>
      </c>
      <c r="C238" s="153"/>
      <c r="D238" s="153"/>
      <c r="E238" s="153"/>
      <c r="F238" s="153"/>
      <c r="G238" s="59">
        <v>12340</v>
      </c>
      <c r="H238" s="59">
        <v>15000</v>
      </c>
      <c r="I238" s="59">
        <v>15000</v>
      </c>
    </row>
    <row r="239" spans="1:9" s="57" customFormat="1" x14ac:dyDescent="0.25">
      <c r="A239" s="57">
        <v>32216</v>
      </c>
      <c r="B239" s="153" t="s">
        <v>192</v>
      </c>
      <c r="C239" s="153"/>
      <c r="D239" s="153"/>
      <c r="E239" s="153"/>
      <c r="F239" s="153"/>
      <c r="G239" s="59">
        <v>200</v>
      </c>
      <c r="H239" s="59">
        <v>200</v>
      </c>
      <c r="I239" s="59">
        <v>200</v>
      </c>
    </row>
    <row r="240" spans="1:9" s="57" customFormat="1" x14ac:dyDescent="0.25">
      <c r="A240" s="57">
        <v>32219</v>
      </c>
      <c r="B240" s="153" t="s">
        <v>193</v>
      </c>
      <c r="C240" s="153"/>
      <c r="D240" s="153"/>
      <c r="E240" s="153"/>
      <c r="F240" s="153"/>
      <c r="G240" s="59">
        <v>5000</v>
      </c>
      <c r="H240" s="59">
        <v>10000</v>
      </c>
      <c r="I240" s="59">
        <v>10000</v>
      </c>
    </row>
    <row r="241" spans="1:9" s="57" customFormat="1" x14ac:dyDescent="0.25">
      <c r="A241" s="57">
        <v>32222</v>
      </c>
      <c r="B241" s="84" t="s">
        <v>194</v>
      </c>
      <c r="C241" s="84"/>
      <c r="D241" s="84"/>
      <c r="E241" s="84"/>
      <c r="F241" s="84"/>
      <c r="G241" s="59">
        <v>200</v>
      </c>
      <c r="H241" s="59">
        <v>200</v>
      </c>
      <c r="I241" s="59">
        <v>200</v>
      </c>
    </row>
    <row r="242" spans="1:9" s="57" customFormat="1" x14ac:dyDescent="0.25">
      <c r="A242" s="55">
        <v>3222</v>
      </c>
      <c r="B242" s="147" t="s">
        <v>41</v>
      </c>
      <c r="C242" s="147"/>
      <c r="D242" s="147"/>
      <c r="E242" s="147"/>
      <c r="F242" s="147"/>
      <c r="G242" s="56">
        <f t="shared" ref="G242:I242" si="84">SUM(G243)</f>
        <v>0</v>
      </c>
      <c r="H242" s="56">
        <f t="shared" si="84"/>
        <v>0</v>
      </c>
      <c r="I242" s="56">
        <f t="shared" si="84"/>
        <v>0</v>
      </c>
    </row>
    <row r="243" spans="1:9" s="57" customFormat="1" x14ac:dyDescent="0.25">
      <c r="A243" s="57">
        <v>32224</v>
      </c>
      <c r="B243" s="153" t="s">
        <v>166</v>
      </c>
      <c r="C243" s="153"/>
      <c r="D243" s="153"/>
      <c r="E243" s="153"/>
      <c r="F243" s="153"/>
      <c r="G243" s="59">
        <v>0</v>
      </c>
      <c r="H243" s="59">
        <v>0</v>
      </c>
      <c r="I243" s="59">
        <v>0</v>
      </c>
    </row>
    <row r="244" spans="1:9" s="57" customFormat="1" x14ac:dyDescent="0.25">
      <c r="A244" s="55">
        <v>3223</v>
      </c>
      <c r="B244" s="147" t="s">
        <v>195</v>
      </c>
      <c r="C244" s="147"/>
      <c r="D244" s="147"/>
      <c r="E244" s="147"/>
      <c r="F244" s="147"/>
      <c r="G244" s="56">
        <f t="shared" ref="G244:I244" si="85">SUM(G245:G247)</f>
        <v>70000</v>
      </c>
      <c r="H244" s="56">
        <f t="shared" si="85"/>
        <v>91000</v>
      </c>
      <c r="I244" s="56">
        <f t="shared" si="85"/>
        <v>91000</v>
      </c>
    </row>
    <row r="245" spans="1:9" s="57" customFormat="1" x14ac:dyDescent="0.25">
      <c r="A245" s="57">
        <v>32231</v>
      </c>
      <c r="B245" s="153" t="s">
        <v>196</v>
      </c>
      <c r="C245" s="153"/>
      <c r="D245" s="153"/>
      <c r="E245" s="153"/>
      <c r="F245" s="153"/>
      <c r="G245" s="59">
        <v>14000</v>
      </c>
      <c r="H245" s="59">
        <v>20000</v>
      </c>
      <c r="I245" s="59">
        <v>20000</v>
      </c>
    </row>
    <row r="246" spans="1:9" s="57" customFormat="1" x14ac:dyDescent="0.25">
      <c r="A246" s="57">
        <v>32233</v>
      </c>
      <c r="B246" s="153" t="s">
        <v>197</v>
      </c>
      <c r="C246" s="153"/>
      <c r="D246" s="153"/>
      <c r="E246" s="153"/>
      <c r="F246" s="153"/>
      <c r="G246" s="59">
        <v>55000</v>
      </c>
      <c r="H246" s="59">
        <v>70000</v>
      </c>
      <c r="I246" s="59">
        <v>70000</v>
      </c>
    </row>
    <row r="247" spans="1:9" s="57" customFormat="1" x14ac:dyDescent="0.25">
      <c r="A247" s="57">
        <v>32234</v>
      </c>
      <c r="B247" s="153" t="s">
        <v>198</v>
      </c>
      <c r="C247" s="153"/>
      <c r="D247" s="153"/>
      <c r="E247" s="153"/>
      <c r="F247" s="153"/>
      <c r="G247" s="59">
        <v>1000</v>
      </c>
      <c r="H247" s="59">
        <v>1000</v>
      </c>
      <c r="I247" s="59">
        <v>1000</v>
      </c>
    </row>
    <row r="248" spans="1:9" x14ac:dyDescent="0.25">
      <c r="A248" s="55">
        <v>3224</v>
      </c>
      <c r="B248" s="147" t="s">
        <v>199</v>
      </c>
      <c r="C248" s="147"/>
      <c r="D248" s="147"/>
      <c r="E248" s="147"/>
      <c r="F248" s="147"/>
      <c r="G248" s="56">
        <f t="shared" ref="G248:I248" si="86">SUM(G249:G251)</f>
        <v>9000</v>
      </c>
      <c r="H248" s="56">
        <f t="shared" si="86"/>
        <v>66240</v>
      </c>
      <c r="I248" s="56">
        <f t="shared" si="86"/>
        <v>66240</v>
      </c>
    </row>
    <row r="249" spans="1:9" x14ac:dyDescent="0.25">
      <c r="A249" s="57">
        <v>32241</v>
      </c>
      <c r="B249" s="153" t="s">
        <v>200</v>
      </c>
      <c r="C249" s="153"/>
      <c r="D249" s="153"/>
      <c r="E249" s="153"/>
      <c r="F249" s="153"/>
      <c r="G249" s="59">
        <v>0</v>
      </c>
      <c r="H249" s="59">
        <v>53240</v>
      </c>
      <c r="I249" s="59">
        <v>53240</v>
      </c>
    </row>
    <row r="250" spans="1:9" x14ac:dyDescent="0.25">
      <c r="A250" s="57">
        <v>32242</v>
      </c>
      <c r="B250" s="153" t="s">
        <v>201</v>
      </c>
      <c r="C250" s="153"/>
      <c r="D250" s="153"/>
      <c r="E250" s="153"/>
      <c r="F250" s="153"/>
      <c r="G250" s="59">
        <v>7000</v>
      </c>
      <c r="H250" s="59">
        <v>10000</v>
      </c>
      <c r="I250" s="59">
        <v>10000</v>
      </c>
    </row>
    <row r="251" spans="1:9" x14ac:dyDescent="0.25">
      <c r="A251" s="57">
        <v>32244</v>
      </c>
      <c r="B251" s="153" t="s">
        <v>268</v>
      </c>
      <c r="C251" s="153"/>
      <c r="D251" s="153"/>
      <c r="E251" s="153"/>
      <c r="F251" s="153"/>
      <c r="G251" s="59">
        <v>2000</v>
      </c>
      <c r="H251" s="59">
        <v>3000</v>
      </c>
      <c r="I251" s="59">
        <v>3000</v>
      </c>
    </row>
    <row r="252" spans="1:9" s="67" customFormat="1" x14ac:dyDescent="0.25">
      <c r="A252" s="55">
        <v>3225</v>
      </c>
      <c r="B252" s="147" t="s">
        <v>202</v>
      </c>
      <c r="C252" s="147"/>
      <c r="D252" s="147"/>
      <c r="E252" s="147"/>
      <c r="F252" s="147"/>
      <c r="G252" s="56">
        <f t="shared" ref="G252:I252" si="87">SUM(G253)</f>
        <v>10000</v>
      </c>
      <c r="H252" s="56">
        <f t="shared" si="87"/>
        <v>10000</v>
      </c>
      <c r="I252" s="56">
        <f t="shared" si="87"/>
        <v>10000</v>
      </c>
    </row>
    <row r="253" spans="1:9" s="57" customFormat="1" x14ac:dyDescent="0.25">
      <c r="A253" s="57">
        <v>32251</v>
      </c>
      <c r="B253" s="153" t="s">
        <v>202</v>
      </c>
      <c r="C253" s="153"/>
      <c r="D253" s="153"/>
      <c r="E253" s="153"/>
      <c r="F253" s="153"/>
      <c r="G253" s="59">
        <v>10000</v>
      </c>
      <c r="H253" s="59">
        <v>10000</v>
      </c>
      <c r="I253" s="59">
        <v>10000</v>
      </c>
    </row>
    <row r="254" spans="1:9" s="57" customFormat="1" x14ac:dyDescent="0.25">
      <c r="A254" s="70">
        <v>3227</v>
      </c>
      <c r="B254" s="83" t="s">
        <v>203</v>
      </c>
      <c r="C254" s="83"/>
      <c r="D254" s="83"/>
      <c r="E254" s="83"/>
      <c r="F254" s="83"/>
      <c r="G254" s="62">
        <f t="shared" ref="G254:I254" si="88">SUM(G255)</f>
        <v>1000</v>
      </c>
      <c r="H254" s="62">
        <f t="shared" si="88"/>
        <v>1500</v>
      </c>
      <c r="I254" s="62">
        <f t="shared" si="88"/>
        <v>1500</v>
      </c>
    </row>
    <row r="255" spans="1:9" s="57" customFormat="1" x14ac:dyDescent="0.25">
      <c r="A255" s="71">
        <v>32271</v>
      </c>
      <c r="B255" s="84" t="s">
        <v>203</v>
      </c>
      <c r="C255" s="84"/>
      <c r="D255" s="84"/>
      <c r="E255" s="84"/>
      <c r="F255" s="84"/>
      <c r="G255" s="59">
        <v>1000</v>
      </c>
      <c r="H255" s="59">
        <v>1500</v>
      </c>
      <c r="I255" s="59">
        <v>1500</v>
      </c>
    </row>
    <row r="256" spans="1:9" s="57" customFormat="1" x14ac:dyDescent="0.25">
      <c r="A256" s="53">
        <v>323</v>
      </c>
      <c r="B256" s="146" t="s">
        <v>204</v>
      </c>
      <c r="C256" s="146"/>
      <c r="D256" s="146"/>
      <c r="E256" s="146"/>
      <c r="F256" s="146"/>
      <c r="G256" s="54">
        <f t="shared" ref="G256:I256" si="89">SUM(G257+G261+G265+G268+G273+G275+G278+G281+G284+G286)</f>
        <v>349160</v>
      </c>
      <c r="H256" s="54">
        <f t="shared" si="89"/>
        <v>106360</v>
      </c>
      <c r="I256" s="54">
        <f t="shared" si="89"/>
        <v>106360</v>
      </c>
    </row>
    <row r="257" spans="1:9" s="57" customFormat="1" x14ac:dyDescent="0.25">
      <c r="A257" s="55">
        <v>3231</v>
      </c>
      <c r="B257" s="147" t="s">
        <v>205</v>
      </c>
      <c r="C257" s="147"/>
      <c r="D257" s="147"/>
      <c r="E257" s="147"/>
      <c r="F257" s="147"/>
      <c r="G257" s="56">
        <f t="shared" ref="G257:I257" si="90">SUM(G258:G260)</f>
        <v>9500</v>
      </c>
      <c r="H257" s="56">
        <f t="shared" si="90"/>
        <v>11000</v>
      </c>
      <c r="I257" s="56">
        <f t="shared" si="90"/>
        <v>11000</v>
      </c>
    </row>
    <row r="258" spans="1:9" s="57" customFormat="1" x14ac:dyDescent="0.25">
      <c r="A258" s="57">
        <v>32311</v>
      </c>
      <c r="B258" s="153" t="s">
        <v>205</v>
      </c>
      <c r="C258" s="153"/>
      <c r="D258" s="153"/>
      <c r="E258" s="153"/>
      <c r="F258" s="153"/>
      <c r="G258" s="59">
        <v>7000</v>
      </c>
      <c r="H258" s="59">
        <v>7500</v>
      </c>
      <c r="I258" s="59">
        <v>7500</v>
      </c>
    </row>
    <row r="259" spans="1:9" s="57" customFormat="1" x14ac:dyDescent="0.25">
      <c r="A259" s="57">
        <v>32313</v>
      </c>
      <c r="B259" s="153" t="s">
        <v>206</v>
      </c>
      <c r="C259" s="153"/>
      <c r="D259" s="153"/>
      <c r="E259" s="153"/>
      <c r="F259" s="153"/>
      <c r="G259" s="59">
        <v>1000</v>
      </c>
      <c r="H259" s="59">
        <v>1500</v>
      </c>
      <c r="I259" s="59">
        <v>1500</v>
      </c>
    </row>
    <row r="260" spans="1:9" s="57" customFormat="1" x14ac:dyDescent="0.25">
      <c r="A260" s="57">
        <v>32319</v>
      </c>
      <c r="B260" s="153" t="s">
        <v>207</v>
      </c>
      <c r="C260" s="153"/>
      <c r="D260" s="153"/>
      <c r="E260" s="153"/>
      <c r="F260" s="153"/>
      <c r="G260" s="59">
        <v>1500</v>
      </c>
      <c r="H260" s="59">
        <v>2000</v>
      </c>
      <c r="I260" s="59">
        <v>2000</v>
      </c>
    </row>
    <row r="261" spans="1:9" s="57" customFormat="1" x14ac:dyDescent="0.25">
      <c r="A261" s="55">
        <v>3232</v>
      </c>
      <c r="B261" s="147" t="s">
        <v>208</v>
      </c>
      <c r="C261" s="147"/>
      <c r="D261" s="147"/>
      <c r="E261" s="147"/>
      <c r="F261" s="147"/>
      <c r="G261" s="56">
        <f t="shared" ref="G261:I261" si="91">SUM(G262:G264)</f>
        <v>289000</v>
      </c>
      <c r="H261" s="56">
        <f t="shared" si="91"/>
        <v>50000</v>
      </c>
      <c r="I261" s="56">
        <f t="shared" si="91"/>
        <v>50000</v>
      </c>
    </row>
    <row r="262" spans="1:9" s="57" customFormat="1" x14ac:dyDescent="0.25">
      <c r="A262" s="57">
        <v>32321</v>
      </c>
      <c r="B262" s="153" t="s">
        <v>209</v>
      </c>
      <c r="C262" s="153"/>
      <c r="D262" s="153"/>
      <c r="E262" s="153"/>
      <c r="F262" s="153"/>
      <c r="G262" s="59">
        <v>270000</v>
      </c>
      <c r="H262" s="59">
        <v>10000</v>
      </c>
      <c r="I262" s="59">
        <v>10000</v>
      </c>
    </row>
    <row r="263" spans="1:9" s="57" customFormat="1" x14ac:dyDescent="0.25">
      <c r="A263" s="57">
        <v>32322</v>
      </c>
      <c r="B263" s="153" t="s">
        <v>210</v>
      </c>
      <c r="C263" s="153"/>
      <c r="D263" s="153"/>
      <c r="E263" s="153"/>
      <c r="F263" s="153"/>
      <c r="G263" s="59">
        <v>17000</v>
      </c>
      <c r="H263" s="59">
        <v>20000</v>
      </c>
      <c r="I263" s="59">
        <v>20000</v>
      </c>
    </row>
    <row r="264" spans="1:9" s="57" customFormat="1" x14ac:dyDescent="0.25">
      <c r="A264" s="57">
        <v>32329</v>
      </c>
      <c r="B264" s="57" t="s">
        <v>258</v>
      </c>
      <c r="G264" s="59">
        <v>2000</v>
      </c>
      <c r="H264" s="59">
        <v>20000</v>
      </c>
      <c r="I264" s="59">
        <v>20000</v>
      </c>
    </row>
    <row r="265" spans="1:9" s="57" customFormat="1" x14ac:dyDescent="0.25">
      <c r="A265" s="55">
        <v>3233</v>
      </c>
      <c r="B265" s="147" t="s">
        <v>211</v>
      </c>
      <c r="C265" s="147"/>
      <c r="D265" s="147"/>
      <c r="E265" s="147"/>
      <c r="F265" s="147"/>
      <c r="G265" s="56">
        <f t="shared" ref="G265:I265" si="92">SUM(G266)</f>
        <v>960</v>
      </c>
      <c r="H265" s="56">
        <f t="shared" si="92"/>
        <v>960</v>
      </c>
      <c r="I265" s="56">
        <f t="shared" si="92"/>
        <v>960</v>
      </c>
    </row>
    <row r="266" spans="1:9" s="57" customFormat="1" x14ac:dyDescent="0.25">
      <c r="A266" s="57">
        <v>32331</v>
      </c>
      <c r="B266" s="153" t="s">
        <v>212</v>
      </c>
      <c r="C266" s="153"/>
      <c r="D266" s="153"/>
      <c r="E266" s="153"/>
      <c r="F266" s="153"/>
      <c r="G266" s="59">
        <v>960</v>
      </c>
      <c r="H266" s="59">
        <v>960</v>
      </c>
      <c r="I266" s="59">
        <v>960</v>
      </c>
    </row>
    <row r="267" spans="1:9" s="57" customFormat="1" x14ac:dyDescent="0.25">
      <c r="A267" s="57">
        <v>32332</v>
      </c>
      <c r="B267" s="84" t="s">
        <v>213</v>
      </c>
      <c r="C267" s="84"/>
      <c r="D267" s="84"/>
      <c r="E267" s="84"/>
      <c r="F267" s="84"/>
      <c r="G267" s="59">
        <v>0</v>
      </c>
      <c r="H267" s="59">
        <v>0</v>
      </c>
      <c r="I267" s="59">
        <v>0</v>
      </c>
    </row>
    <row r="268" spans="1:9" s="57" customFormat="1" x14ac:dyDescent="0.25">
      <c r="A268" s="55">
        <v>3234</v>
      </c>
      <c r="B268" s="147" t="s">
        <v>214</v>
      </c>
      <c r="C268" s="147"/>
      <c r="D268" s="147"/>
      <c r="E268" s="147"/>
      <c r="F268" s="147"/>
      <c r="G268" s="56">
        <f t="shared" ref="G268:I268" si="93">SUM(G269:G272)</f>
        <v>12000</v>
      </c>
      <c r="H268" s="56">
        <f t="shared" si="93"/>
        <v>13500</v>
      </c>
      <c r="I268" s="56">
        <f t="shared" si="93"/>
        <v>13500</v>
      </c>
    </row>
    <row r="269" spans="1:9" s="57" customFormat="1" x14ac:dyDescent="0.25">
      <c r="A269" s="57">
        <v>32341</v>
      </c>
      <c r="B269" s="153" t="s">
        <v>215</v>
      </c>
      <c r="C269" s="153"/>
      <c r="D269" s="153"/>
      <c r="E269" s="153"/>
      <c r="F269" s="153"/>
      <c r="G269" s="59">
        <v>4100</v>
      </c>
      <c r="H269" s="59">
        <v>4500</v>
      </c>
      <c r="I269" s="59">
        <v>4500</v>
      </c>
    </row>
    <row r="270" spans="1:9" s="57" customFormat="1" x14ac:dyDescent="0.25">
      <c r="A270" s="57">
        <v>32342</v>
      </c>
      <c r="B270" s="153" t="s">
        <v>216</v>
      </c>
      <c r="C270" s="153"/>
      <c r="D270" s="153"/>
      <c r="E270" s="153"/>
      <c r="F270" s="153"/>
      <c r="G270" s="59">
        <v>3400</v>
      </c>
      <c r="H270" s="59">
        <v>4000</v>
      </c>
      <c r="I270" s="59">
        <v>4000</v>
      </c>
    </row>
    <row r="271" spans="1:9" s="57" customFormat="1" x14ac:dyDescent="0.25">
      <c r="A271" s="57">
        <v>32343</v>
      </c>
      <c r="B271" s="153" t="s">
        <v>42</v>
      </c>
      <c r="C271" s="153"/>
      <c r="D271" s="153"/>
      <c r="E271" s="153"/>
      <c r="F271" s="153"/>
      <c r="G271" s="59">
        <v>1000</v>
      </c>
      <c r="H271" s="59">
        <v>1000</v>
      </c>
      <c r="I271" s="59">
        <v>1000</v>
      </c>
    </row>
    <row r="272" spans="1:9" s="57" customFormat="1" x14ac:dyDescent="0.25">
      <c r="A272" s="57">
        <v>32344</v>
      </c>
      <c r="B272" s="153" t="s">
        <v>217</v>
      </c>
      <c r="C272" s="153"/>
      <c r="D272" s="153"/>
      <c r="E272" s="153"/>
      <c r="F272" s="153"/>
      <c r="G272" s="59">
        <v>3500</v>
      </c>
      <c r="H272" s="59">
        <v>4000</v>
      </c>
      <c r="I272" s="59">
        <v>4000</v>
      </c>
    </row>
    <row r="273" spans="1:9" s="57" customFormat="1" x14ac:dyDescent="0.25">
      <c r="A273" s="55">
        <v>3235</v>
      </c>
      <c r="B273" s="83" t="s">
        <v>270</v>
      </c>
      <c r="C273" s="83"/>
      <c r="D273" s="83"/>
      <c r="E273" s="83"/>
      <c r="F273" s="83"/>
      <c r="G273" s="62">
        <f t="shared" ref="G273:I273" si="94">SUM(G274)</f>
        <v>2700</v>
      </c>
      <c r="H273" s="62">
        <f t="shared" si="94"/>
        <v>1000</v>
      </c>
      <c r="I273" s="62">
        <f t="shared" si="94"/>
        <v>1000</v>
      </c>
    </row>
    <row r="274" spans="1:9" s="57" customFormat="1" x14ac:dyDescent="0.25">
      <c r="A274" s="57">
        <v>32354</v>
      </c>
      <c r="B274" s="84" t="s">
        <v>271</v>
      </c>
      <c r="C274" s="84"/>
      <c r="D274" s="84"/>
      <c r="E274" s="84"/>
      <c r="F274" s="84"/>
      <c r="G274" s="59">
        <v>2700</v>
      </c>
      <c r="H274" s="59">
        <v>1000</v>
      </c>
      <c r="I274" s="59">
        <v>1000</v>
      </c>
    </row>
    <row r="275" spans="1:9" s="57" customFormat="1" x14ac:dyDescent="0.25">
      <c r="A275" s="55">
        <v>3236</v>
      </c>
      <c r="B275" s="147" t="s">
        <v>218</v>
      </c>
      <c r="C275" s="147"/>
      <c r="D275" s="147"/>
      <c r="E275" s="147"/>
      <c r="F275" s="147"/>
      <c r="G275" s="56">
        <f t="shared" ref="G275:I275" si="95">SUM(G276:G277)</f>
        <v>22800</v>
      </c>
      <c r="H275" s="56">
        <f t="shared" si="95"/>
        <v>17400</v>
      </c>
      <c r="I275" s="56">
        <f t="shared" si="95"/>
        <v>17400</v>
      </c>
    </row>
    <row r="276" spans="1:9" s="57" customFormat="1" x14ac:dyDescent="0.25">
      <c r="A276" s="57">
        <v>32361</v>
      </c>
      <c r="B276" s="153" t="s">
        <v>219</v>
      </c>
      <c r="C276" s="153"/>
      <c r="D276" s="153"/>
      <c r="E276" s="153"/>
      <c r="F276" s="153"/>
      <c r="G276" s="59">
        <v>14400</v>
      </c>
      <c r="H276" s="59">
        <v>14400</v>
      </c>
      <c r="I276" s="59">
        <v>14400</v>
      </c>
    </row>
    <row r="277" spans="1:9" s="57" customFormat="1" x14ac:dyDescent="0.25">
      <c r="A277" s="57">
        <v>32369</v>
      </c>
      <c r="B277" s="153" t="s">
        <v>220</v>
      </c>
      <c r="C277" s="153"/>
      <c r="D277" s="153"/>
      <c r="E277" s="153"/>
      <c r="F277" s="153"/>
      <c r="G277" s="59">
        <v>8400</v>
      </c>
      <c r="H277" s="59">
        <v>3000</v>
      </c>
      <c r="I277" s="59">
        <v>3000</v>
      </c>
    </row>
    <row r="278" spans="1:9" s="57" customFormat="1" x14ac:dyDescent="0.25">
      <c r="A278" s="55">
        <v>3237</v>
      </c>
      <c r="B278" s="147" t="s">
        <v>221</v>
      </c>
      <c r="C278" s="147"/>
      <c r="D278" s="147"/>
      <c r="E278" s="147"/>
      <c r="F278" s="147"/>
      <c r="G278" s="56">
        <f t="shared" ref="G278:I278" si="96">SUM(G279+G280)</f>
        <v>5700</v>
      </c>
      <c r="H278" s="56">
        <f t="shared" si="96"/>
        <v>5000</v>
      </c>
      <c r="I278" s="56">
        <f t="shared" si="96"/>
        <v>5000</v>
      </c>
    </row>
    <row r="279" spans="1:9" s="57" customFormat="1" x14ac:dyDescent="0.25">
      <c r="A279" s="57">
        <v>32372</v>
      </c>
      <c r="B279" s="153" t="s">
        <v>222</v>
      </c>
      <c r="C279" s="153"/>
      <c r="D279" s="153"/>
      <c r="E279" s="153"/>
      <c r="F279" s="153"/>
      <c r="G279" s="59">
        <v>4500</v>
      </c>
      <c r="H279" s="59">
        <v>4000</v>
      </c>
      <c r="I279" s="59">
        <v>4000</v>
      </c>
    </row>
    <row r="280" spans="1:9" s="57" customFormat="1" x14ac:dyDescent="0.25">
      <c r="A280" s="57">
        <v>32379</v>
      </c>
      <c r="B280" s="84" t="s">
        <v>223</v>
      </c>
      <c r="C280" s="84"/>
      <c r="D280" s="84"/>
      <c r="E280" s="84"/>
      <c r="F280" s="84"/>
      <c r="G280" s="59">
        <v>1200</v>
      </c>
      <c r="H280" s="59">
        <v>1000</v>
      </c>
      <c r="I280" s="59">
        <v>1000</v>
      </c>
    </row>
    <row r="281" spans="1:9" s="57" customFormat="1" x14ac:dyDescent="0.25">
      <c r="A281" s="55">
        <v>3238</v>
      </c>
      <c r="B281" s="147" t="s">
        <v>224</v>
      </c>
      <c r="C281" s="147"/>
      <c r="D281" s="147"/>
      <c r="E281" s="147"/>
      <c r="F281" s="147"/>
      <c r="G281" s="56">
        <f t="shared" ref="G281:I281" si="97">SUM(G282+G283)</f>
        <v>6000</v>
      </c>
      <c r="H281" s="56">
        <f t="shared" si="97"/>
        <v>7000</v>
      </c>
      <c r="I281" s="56">
        <f t="shared" si="97"/>
        <v>7000</v>
      </c>
    </row>
    <row r="282" spans="1:9" s="57" customFormat="1" x14ac:dyDescent="0.25">
      <c r="A282" s="57">
        <v>32381</v>
      </c>
      <c r="B282" s="153" t="s">
        <v>225</v>
      </c>
      <c r="C282" s="153"/>
      <c r="D282" s="153"/>
      <c r="E282" s="153"/>
      <c r="F282" s="153"/>
      <c r="G282" s="59">
        <v>3400</v>
      </c>
      <c r="H282" s="59">
        <v>4000</v>
      </c>
      <c r="I282" s="59">
        <v>4000</v>
      </c>
    </row>
    <row r="283" spans="1:9" s="57" customFormat="1" x14ac:dyDescent="0.25">
      <c r="A283" s="57">
        <v>32389</v>
      </c>
      <c r="B283" s="84" t="s">
        <v>226</v>
      </c>
      <c r="C283" s="84"/>
      <c r="D283" s="84"/>
      <c r="E283" s="84"/>
      <c r="F283" s="84"/>
      <c r="G283" s="59">
        <v>2600</v>
      </c>
      <c r="H283" s="59">
        <v>3000</v>
      </c>
      <c r="I283" s="59">
        <v>3000</v>
      </c>
    </row>
    <row r="284" spans="1:9" s="67" customFormat="1" x14ac:dyDescent="0.25">
      <c r="A284" s="55">
        <v>3239</v>
      </c>
      <c r="B284" s="83" t="s">
        <v>272</v>
      </c>
      <c r="C284" s="83"/>
      <c r="D284" s="83"/>
      <c r="E284" s="83"/>
      <c r="F284" s="83"/>
      <c r="G284" s="62">
        <f t="shared" ref="G284:I284" si="98">SUM(G285)</f>
        <v>500</v>
      </c>
      <c r="H284" s="62">
        <f t="shared" si="98"/>
        <v>500</v>
      </c>
      <c r="I284" s="62">
        <f t="shared" si="98"/>
        <v>500</v>
      </c>
    </row>
    <row r="285" spans="1:9" s="57" customFormat="1" x14ac:dyDescent="0.25">
      <c r="A285" s="57">
        <v>32399</v>
      </c>
      <c r="B285" s="84" t="s">
        <v>273</v>
      </c>
      <c r="C285" s="84"/>
      <c r="D285" s="84"/>
      <c r="E285" s="84"/>
      <c r="F285" s="84"/>
      <c r="G285" s="59">
        <v>500</v>
      </c>
      <c r="H285" s="59">
        <v>500</v>
      </c>
      <c r="I285" s="59">
        <v>500</v>
      </c>
    </row>
    <row r="286" spans="1:9" s="57" customFormat="1" x14ac:dyDescent="0.25">
      <c r="A286" s="55">
        <v>3241</v>
      </c>
      <c r="B286" s="83" t="s">
        <v>250</v>
      </c>
      <c r="C286" s="83"/>
      <c r="D286" s="83"/>
      <c r="E286" s="83"/>
      <c r="F286" s="83"/>
      <c r="G286" s="62">
        <f t="shared" ref="G286:I286" si="99">SUM(G287)</f>
        <v>0</v>
      </c>
      <c r="H286" s="62">
        <f t="shared" si="99"/>
        <v>0</v>
      </c>
      <c r="I286" s="62">
        <f t="shared" si="99"/>
        <v>0</v>
      </c>
    </row>
    <row r="287" spans="1:9" s="57" customFormat="1" x14ac:dyDescent="0.25">
      <c r="A287" s="57">
        <v>32412</v>
      </c>
      <c r="B287" s="84" t="s">
        <v>43</v>
      </c>
      <c r="C287" s="84"/>
      <c r="D287" s="84"/>
      <c r="E287" s="84"/>
      <c r="F287" s="84"/>
      <c r="G287" s="59">
        <v>0</v>
      </c>
      <c r="H287" s="59">
        <v>0</v>
      </c>
      <c r="I287" s="59">
        <v>0</v>
      </c>
    </row>
    <row r="288" spans="1:9" s="57" customFormat="1" x14ac:dyDescent="0.25">
      <c r="A288" s="53">
        <v>329</v>
      </c>
      <c r="B288" s="146" t="s">
        <v>146</v>
      </c>
      <c r="C288" s="146"/>
      <c r="D288" s="146"/>
      <c r="E288" s="146"/>
      <c r="F288" s="146"/>
      <c r="G288" s="54">
        <f t="shared" ref="G288:I288" si="100">SUM(G289+G292+G294+G296+G298)</f>
        <v>29400</v>
      </c>
      <c r="H288" s="54">
        <f t="shared" si="100"/>
        <v>18600</v>
      </c>
      <c r="I288" s="54">
        <f t="shared" si="100"/>
        <v>18600</v>
      </c>
    </row>
    <row r="289" spans="1:9" s="57" customFormat="1" x14ac:dyDescent="0.25">
      <c r="A289" s="55">
        <v>3292</v>
      </c>
      <c r="B289" s="147" t="s">
        <v>227</v>
      </c>
      <c r="C289" s="147"/>
      <c r="D289" s="147"/>
      <c r="E289" s="147"/>
      <c r="F289" s="147"/>
      <c r="G289" s="56">
        <f t="shared" ref="G289:I289" si="101">SUM(G290+G291)</f>
        <v>3100</v>
      </c>
      <c r="H289" s="56">
        <f t="shared" si="101"/>
        <v>3100</v>
      </c>
      <c r="I289" s="56">
        <f t="shared" si="101"/>
        <v>3100</v>
      </c>
    </row>
    <row r="290" spans="1:9" s="57" customFormat="1" x14ac:dyDescent="0.25">
      <c r="A290" s="57">
        <v>32922</v>
      </c>
      <c r="B290" s="153" t="s">
        <v>228</v>
      </c>
      <c r="C290" s="153"/>
      <c r="D290" s="153"/>
      <c r="E290" s="153"/>
      <c r="F290" s="153"/>
      <c r="G290" s="59">
        <v>3100</v>
      </c>
      <c r="H290" s="59">
        <v>3100</v>
      </c>
      <c r="I290" s="59">
        <v>3100</v>
      </c>
    </row>
    <row r="291" spans="1:9" s="57" customFormat="1" x14ac:dyDescent="0.25">
      <c r="A291" s="57">
        <v>32923</v>
      </c>
      <c r="B291" s="153" t="s">
        <v>269</v>
      </c>
      <c r="C291" s="153"/>
      <c r="D291" s="153"/>
      <c r="E291" s="153"/>
      <c r="F291" s="153"/>
      <c r="G291" s="59">
        <v>0</v>
      </c>
      <c r="H291" s="59">
        <v>0</v>
      </c>
      <c r="I291" s="59">
        <v>0</v>
      </c>
    </row>
    <row r="292" spans="1:9" s="57" customFormat="1" x14ac:dyDescent="0.25">
      <c r="A292" s="55">
        <v>3293</v>
      </c>
      <c r="B292" s="147" t="s">
        <v>39</v>
      </c>
      <c r="C292" s="147"/>
      <c r="D292" s="147"/>
      <c r="E292" s="147"/>
      <c r="F292" s="147"/>
      <c r="G292" s="56">
        <f t="shared" ref="G292:I292" si="102">SUM(G293)</f>
        <v>5500</v>
      </c>
      <c r="H292" s="56">
        <f t="shared" si="102"/>
        <v>6000</v>
      </c>
      <c r="I292" s="56">
        <f t="shared" si="102"/>
        <v>6000</v>
      </c>
    </row>
    <row r="293" spans="1:9" s="57" customFormat="1" x14ac:dyDescent="0.25">
      <c r="A293" s="57">
        <v>32931</v>
      </c>
      <c r="B293" s="153" t="s">
        <v>39</v>
      </c>
      <c r="C293" s="153"/>
      <c r="D293" s="153"/>
      <c r="E293" s="153"/>
      <c r="F293" s="153"/>
      <c r="G293" s="59">
        <v>5500</v>
      </c>
      <c r="H293" s="59">
        <v>6000</v>
      </c>
      <c r="I293" s="59">
        <v>6000</v>
      </c>
    </row>
    <row r="294" spans="1:9" s="26" customFormat="1" x14ac:dyDescent="0.25">
      <c r="A294" s="55">
        <v>3294</v>
      </c>
      <c r="B294" s="147" t="s">
        <v>229</v>
      </c>
      <c r="C294" s="147"/>
      <c r="D294" s="147"/>
      <c r="E294" s="147"/>
      <c r="F294" s="147"/>
      <c r="G294" s="56">
        <f t="shared" ref="G294:I296" si="103">SUM(G295)</f>
        <v>1000</v>
      </c>
      <c r="H294" s="56">
        <f t="shared" si="103"/>
        <v>1000</v>
      </c>
      <c r="I294" s="56">
        <f t="shared" si="103"/>
        <v>1000</v>
      </c>
    </row>
    <row r="295" spans="1:9" s="26" customFormat="1" x14ac:dyDescent="0.25">
      <c r="A295" s="57">
        <v>32941</v>
      </c>
      <c r="B295" s="153" t="s">
        <v>230</v>
      </c>
      <c r="C295" s="153"/>
      <c r="D295" s="153"/>
      <c r="E295" s="153"/>
      <c r="F295" s="153"/>
      <c r="G295" s="59">
        <v>1000</v>
      </c>
      <c r="H295" s="59">
        <v>1000</v>
      </c>
      <c r="I295" s="59">
        <v>1000</v>
      </c>
    </row>
    <row r="296" spans="1:9" x14ac:dyDescent="0.25">
      <c r="A296" s="55">
        <v>3295</v>
      </c>
      <c r="B296" s="83" t="s">
        <v>231</v>
      </c>
      <c r="C296" s="83"/>
      <c r="D296" s="83"/>
      <c r="E296" s="83"/>
      <c r="F296" s="83"/>
      <c r="G296" s="62">
        <f t="shared" si="103"/>
        <v>3800</v>
      </c>
      <c r="H296" s="62">
        <f t="shared" si="103"/>
        <v>3500</v>
      </c>
      <c r="I296" s="62">
        <f t="shared" si="103"/>
        <v>3500</v>
      </c>
    </row>
    <row r="297" spans="1:9" s="67" customFormat="1" x14ac:dyDescent="0.25">
      <c r="A297" s="57">
        <v>32959</v>
      </c>
      <c r="B297" s="84" t="s">
        <v>231</v>
      </c>
      <c r="C297" s="84"/>
      <c r="D297" s="84"/>
      <c r="E297" s="84"/>
      <c r="F297" s="84"/>
      <c r="G297" s="59">
        <v>3800</v>
      </c>
      <c r="H297" s="59">
        <v>3500</v>
      </c>
      <c r="I297" s="59">
        <v>3500</v>
      </c>
    </row>
    <row r="298" spans="1:9" s="26" customFormat="1" x14ac:dyDescent="0.25">
      <c r="A298" s="55">
        <v>3299</v>
      </c>
      <c r="B298" s="147" t="s">
        <v>146</v>
      </c>
      <c r="C298" s="147"/>
      <c r="D298" s="147"/>
      <c r="E298" s="147"/>
      <c r="F298" s="147"/>
      <c r="G298" s="56">
        <f>SUM(G299:G299)</f>
        <v>16000</v>
      </c>
      <c r="H298" s="56">
        <f>SUM(H299:H299)</f>
        <v>5000</v>
      </c>
      <c r="I298" s="56">
        <f>SUM(I299:I299)</f>
        <v>5000</v>
      </c>
    </row>
    <row r="299" spans="1:9" s="26" customFormat="1" x14ac:dyDescent="0.25">
      <c r="A299" s="57">
        <v>32999</v>
      </c>
      <c r="B299" s="153" t="s">
        <v>146</v>
      </c>
      <c r="C299" s="153"/>
      <c r="D299" s="153"/>
      <c r="E299" s="153"/>
      <c r="F299" s="153"/>
      <c r="G299" s="59">
        <v>16000</v>
      </c>
      <c r="H299" s="59">
        <v>5000</v>
      </c>
      <c r="I299" s="59">
        <v>5000</v>
      </c>
    </row>
    <row r="300" spans="1:9" s="26" customFormat="1" x14ac:dyDescent="0.25">
      <c r="A300" s="53">
        <v>34</v>
      </c>
      <c r="B300" s="146" t="s">
        <v>150</v>
      </c>
      <c r="C300" s="146"/>
      <c r="D300" s="146"/>
      <c r="E300" s="146"/>
      <c r="F300" s="146"/>
      <c r="G300" s="54">
        <f t="shared" ref="G300:I301" si="104">SUM(G301)</f>
        <v>2900</v>
      </c>
      <c r="H300" s="54">
        <f t="shared" si="104"/>
        <v>3100</v>
      </c>
      <c r="I300" s="54">
        <f t="shared" si="104"/>
        <v>3100</v>
      </c>
    </row>
    <row r="301" spans="1:9" ht="15.75" customHeight="1" x14ac:dyDescent="0.25">
      <c r="A301" s="53">
        <v>343</v>
      </c>
      <c r="B301" s="146" t="s">
        <v>151</v>
      </c>
      <c r="C301" s="146"/>
      <c r="D301" s="146"/>
      <c r="E301" s="146"/>
      <c r="F301" s="146"/>
      <c r="G301" s="54">
        <f t="shared" si="104"/>
        <v>2900</v>
      </c>
      <c r="H301" s="54">
        <f t="shared" si="104"/>
        <v>3100</v>
      </c>
      <c r="I301" s="54">
        <f t="shared" si="104"/>
        <v>3100</v>
      </c>
    </row>
    <row r="302" spans="1:9" s="26" customFormat="1" x14ac:dyDescent="0.25">
      <c r="A302" s="55">
        <v>3431</v>
      </c>
      <c r="B302" s="147" t="s">
        <v>232</v>
      </c>
      <c r="C302" s="147"/>
      <c r="D302" s="147"/>
      <c r="E302" s="147"/>
      <c r="F302" s="147"/>
      <c r="G302" s="56">
        <f t="shared" ref="G302:I302" si="105">SUM(G303+G304)</f>
        <v>2900</v>
      </c>
      <c r="H302" s="56">
        <f t="shared" si="105"/>
        <v>3100</v>
      </c>
      <c r="I302" s="56">
        <f t="shared" si="105"/>
        <v>3100</v>
      </c>
    </row>
    <row r="303" spans="1:9" x14ac:dyDescent="0.25">
      <c r="A303" s="57">
        <v>34311</v>
      </c>
      <c r="B303" s="153" t="s">
        <v>45</v>
      </c>
      <c r="C303" s="153"/>
      <c r="D303" s="153"/>
      <c r="E303" s="153"/>
      <c r="F303" s="153"/>
      <c r="G303" s="59">
        <v>2800</v>
      </c>
      <c r="H303" s="59">
        <v>3000</v>
      </c>
      <c r="I303" s="59">
        <v>3000</v>
      </c>
    </row>
    <row r="304" spans="1:9" s="26" customFormat="1" x14ac:dyDescent="0.25">
      <c r="A304" s="57">
        <v>34333</v>
      </c>
      <c r="B304" s="84" t="s">
        <v>233</v>
      </c>
      <c r="C304" s="84"/>
      <c r="D304" s="84"/>
      <c r="E304" s="84"/>
      <c r="F304" s="84"/>
      <c r="G304" s="59">
        <v>100</v>
      </c>
      <c r="H304" s="59">
        <v>100</v>
      </c>
      <c r="I304" s="59">
        <v>100</v>
      </c>
    </row>
    <row r="305" spans="1:9" x14ac:dyDescent="0.25">
      <c r="A305" s="169"/>
      <c r="B305" s="169"/>
      <c r="C305" s="169"/>
      <c r="D305" s="169"/>
      <c r="E305" s="169"/>
      <c r="F305" s="169"/>
      <c r="G305" s="169"/>
      <c r="H305" s="169"/>
      <c r="I305" s="169"/>
    </row>
    <row r="306" spans="1:9" s="67" customFormat="1" x14ac:dyDescent="0.25">
      <c r="A306" s="49" t="s">
        <v>177</v>
      </c>
      <c r="B306" s="144" t="s">
        <v>90</v>
      </c>
      <c r="C306" s="144"/>
      <c r="D306" s="144"/>
      <c r="E306" s="144"/>
      <c r="F306" s="144"/>
      <c r="G306" s="50">
        <f t="shared" ref="G306:I306" si="106">SUM(G307)</f>
        <v>17000</v>
      </c>
      <c r="H306" s="50">
        <f t="shared" si="106"/>
        <v>14000</v>
      </c>
      <c r="I306" s="50">
        <f t="shared" si="106"/>
        <v>14000</v>
      </c>
    </row>
    <row r="307" spans="1:9" x14ac:dyDescent="0.25">
      <c r="A307" s="51" t="s">
        <v>174</v>
      </c>
      <c r="B307" s="145" t="s">
        <v>179</v>
      </c>
      <c r="C307" s="145"/>
      <c r="D307" s="145"/>
      <c r="E307" s="145"/>
      <c r="F307" s="145"/>
      <c r="G307" s="52">
        <f t="shared" ref="G307:I307" si="107">SUM(G308+G313)</f>
        <v>17000</v>
      </c>
      <c r="H307" s="52">
        <f t="shared" si="107"/>
        <v>14000</v>
      </c>
      <c r="I307" s="52">
        <f t="shared" si="107"/>
        <v>14000</v>
      </c>
    </row>
    <row r="308" spans="1:9" x14ac:dyDescent="0.25">
      <c r="A308" s="53">
        <v>3</v>
      </c>
      <c r="B308" s="146" t="s">
        <v>12</v>
      </c>
      <c r="C308" s="146"/>
      <c r="D308" s="146"/>
      <c r="E308" s="146"/>
      <c r="F308" s="146"/>
      <c r="G308" s="54">
        <f t="shared" ref="G308:I311" si="108">SUM(G309)</f>
        <v>0</v>
      </c>
      <c r="H308" s="54">
        <f t="shared" si="108"/>
        <v>0</v>
      </c>
      <c r="I308" s="54">
        <f t="shared" si="108"/>
        <v>0</v>
      </c>
    </row>
    <row r="309" spans="1:9" s="26" customFormat="1" x14ac:dyDescent="0.25">
      <c r="A309" s="53">
        <v>32</v>
      </c>
      <c r="B309" s="146" t="s">
        <v>16</v>
      </c>
      <c r="C309" s="146"/>
      <c r="D309" s="146"/>
      <c r="E309" s="146"/>
      <c r="F309" s="146"/>
      <c r="G309" s="54">
        <f t="shared" si="108"/>
        <v>0</v>
      </c>
      <c r="H309" s="54">
        <f t="shared" si="108"/>
        <v>0</v>
      </c>
      <c r="I309" s="54">
        <f t="shared" si="108"/>
        <v>0</v>
      </c>
    </row>
    <row r="310" spans="1:9" x14ac:dyDescent="0.25">
      <c r="A310" s="53">
        <v>323</v>
      </c>
      <c r="B310" s="146" t="s">
        <v>204</v>
      </c>
      <c r="C310" s="146"/>
      <c r="D310" s="146"/>
      <c r="E310" s="146"/>
      <c r="F310" s="146"/>
      <c r="G310" s="54">
        <f t="shared" si="108"/>
        <v>0</v>
      </c>
      <c r="H310" s="54">
        <f t="shared" si="108"/>
        <v>0</v>
      </c>
      <c r="I310" s="54">
        <f t="shared" si="108"/>
        <v>0</v>
      </c>
    </row>
    <row r="311" spans="1:9" s="67" customFormat="1" x14ac:dyDescent="0.25">
      <c r="A311" s="55">
        <v>3232</v>
      </c>
      <c r="B311" s="147" t="s">
        <v>208</v>
      </c>
      <c r="C311" s="147"/>
      <c r="D311" s="147"/>
      <c r="E311" s="147"/>
      <c r="F311" s="147"/>
      <c r="G311" s="56">
        <f t="shared" si="108"/>
        <v>0</v>
      </c>
      <c r="H311" s="56">
        <f t="shared" si="108"/>
        <v>0</v>
      </c>
      <c r="I311" s="56">
        <f t="shared" si="108"/>
        <v>0</v>
      </c>
    </row>
    <row r="312" spans="1:9" s="57" customFormat="1" x14ac:dyDescent="0.25">
      <c r="A312" s="57">
        <v>32322</v>
      </c>
      <c r="B312" s="153" t="s">
        <v>234</v>
      </c>
      <c r="C312" s="153"/>
      <c r="D312" s="153"/>
      <c r="E312" s="153"/>
      <c r="F312" s="153"/>
      <c r="G312" s="59">
        <v>0</v>
      </c>
      <c r="H312" s="59">
        <v>0</v>
      </c>
      <c r="I312" s="59">
        <v>0</v>
      </c>
    </row>
    <row r="313" spans="1:9" s="57" customFormat="1" x14ac:dyDescent="0.25">
      <c r="A313" s="53">
        <v>4</v>
      </c>
      <c r="B313" s="146" t="s">
        <v>5</v>
      </c>
      <c r="C313" s="146"/>
      <c r="D313" s="146"/>
      <c r="E313" s="146"/>
      <c r="F313" s="146"/>
      <c r="G313" s="54">
        <f t="shared" ref="G313:I314" si="109">SUM(G314)</f>
        <v>17000</v>
      </c>
      <c r="H313" s="54">
        <f t="shared" si="109"/>
        <v>14000</v>
      </c>
      <c r="I313" s="54">
        <f t="shared" si="109"/>
        <v>14000</v>
      </c>
    </row>
    <row r="314" spans="1:9" s="57" customFormat="1" x14ac:dyDescent="0.25">
      <c r="A314" s="53">
        <v>42</v>
      </c>
      <c r="B314" s="146" t="s">
        <v>22</v>
      </c>
      <c r="C314" s="146"/>
      <c r="D314" s="146"/>
      <c r="E314" s="146"/>
      <c r="F314" s="146"/>
      <c r="G314" s="54">
        <f t="shared" si="109"/>
        <v>17000</v>
      </c>
      <c r="H314" s="54">
        <f t="shared" si="109"/>
        <v>14000</v>
      </c>
      <c r="I314" s="54">
        <f t="shared" si="109"/>
        <v>14000</v>
      </c>
    </row>
    <row r="315" spans="1:9" s="57" customFormat="1" x14ac:dyDescent="0.25">
      <c r="A315" s="53">
        <v>422</v>
      </c>
      <c r="B315" s="146" t="s">
        <v>26</v>
      </c>
      <c r="C315" s="146"/>
      <c r="D315" s="146"/>
      <c r="E315" s="146"/>
      <c r="F315" s="146"/>
      <c r="G315" s="54">
        <f t="shared" ref="G315:I315" si="110">SUM(G316+G320+G322+G324+G326)</f>
        <v>17000</v>
      </c>
      <c r="H315" s="54">
        <f t="shared" si="110"/>
        <v>14000</v>
      </c>
      <c r="I315" s="54">
        <f t="shared" si="110"/>
        <v>14000</v>
      </c>
    </row>
    <row r="316" spans="1:9" s="57" customFormat="1" x14ac:dyDescent="0.25">
      <c r="A316" s="55">
        <v>4221</v>
      </c>
      <c r="B316" s="147" t="s">
        <v>157</v>
      </c>
      <c r="C316" s="147"/>
      <c r="D316" s="147"/>
      <c r="E316" s="147"/>
      <c r="F316" s="147"/>
      <c r="G316" s="56">
        <f t="shared" ref="G316:I316" si="111">SUM(G317:G319)</f>
        <v>12000</v>
      </c>
      <c r="H316" s="56">
        <f t="shared" si="111"/>
        <v>6000</v>
      </c>
      <c r="I316" s="56">
        <f t="shared" si="111"/>
        <v>6000</v>
      </c>
    </row>
    <row r="317" spans="1:9" s="57" customFormat="1" x14ac:dyDescent="0.25">
      <c r="A317" s="57">
        <v>42211</v>
      </c>
      <c r="B317" s="153" t="s">
        <v>158</v>
      </c>
      <c r="C317" s="153"/>
      <c r="D317" s="153"/>
      <c r="E317" s="153"/>
      <c r="F317" s="153"/>
      <c r="G317" s="59">
        <v>5000</v>
      </c>
      <c r="H317" s="59">
        <v>2000</v>
      </c>
      <c r="I317" s="59">
        <v>2000</v>
      </c>
    </row>
    <row r="318" spans="1:9" s="57" customFormat="1" x14ac:dyDescent="0.25">
      <c r="A318" s="57">
        <v>42212</v>
      </c>
      <c r="B318" s="153" t="s">
        <v>235</v>
      </c>
      <c r="C318" s="153"/>
      <c r="D318" s="153"/>
      <c r="E318" s="153"/>
      <c r="F318" s="153"/>
      <c r="G318" s="59">
        <v>5000</v>
      </c>
      <c r="H318" s="59">
        <v>2000</v>
      </c>
      <c r="I318" s="59">
        <v>2000</v>
      </c>
    </row>
    <row r="319" spans="1:9" s="57" customFormat="1" x14ac:dyDescent="0.25">
      <c r="A319" s="57">
        <v>42219</v>
      </c>
      <c r="B319" s="153" t="s">
        <v>236</v>
      </c>
      <c r="C319" s="153"/>
      <c r="D319" s="153"/>
      <c r="E319" s="153"/>
      <c r="F319" s="153"/>
      <c r="G319" s="59">
        <v>2000</v>
      </c>
      <c r="H319" s="59">
        <v>2000</v>
      </c>
      <c r="I319" s="59">
        <v>2000</v>
      </c>
    </row>
    <row r="320" spans="1:9" s="57" customFormat="1" x14ac:dyDescent="0.25">
      <c r="A320" s="55">
        <v>4222</v>
      </c>
      <c r="B320" s="147" t="s">
        <v>237</v>
      </c>
      <c r="C320" s="147"/>
      <c r="D320" s="147"/>
      <c r="E320" s="147"/>
      <c r="F320" s="147"/>
      <c r="G320" s="56">
        <f t="shared" ref="G320:I320" si="112">SUM(G321)</f>
        <v>0</v>
      </c>
      <c r="H320" s="56">
        <f t="shared" si="112"/>
        <v>0</v>
      </c>
      <c r="I320" s="56">
        <f t="shared" si="112"/>
        <v>0</v>
      </c>
    </row>
    <row r="321" spans="1:9" s="57" customFormat="1" x14ac:dyDescent="0.25">
      <c r="A321" s="57">
        <v>42229</v>
      </c>
      <c r="B321" s="153" t="s">
        <v>238</v>
      </c>
      <c r="C321" s="153"/>
      <c r="D321" s="153"/>
      <c r="E321" s="153"/>
      <c r="F321" s="153"/>
      <c r="G321" s="59">
        <v>0</v>
      </c>
      <c r="H321" s="59">
        <v>0</v>
      </c>
      <c r="I321" s="59">
        <v>0</v>
      </c>
    </row>
    <row r="322" spans="1:9" s="57" customFormat="1" x14ac:dyDescent="0.25">
      <c r="A322" s="55">
        <v>4223</v>
      </c>
      <c r="B322" s="147" t="s">
        <v>239</v>
      </c>
      <c r="C322" s="147"/>
      <c r="D322" s="147"/>
      <c r="E322" s="147"/>
      <c r="F322" s="147"/>
      <c r="G322" s="56">
        <f t="shared" ref="G322:I322" si="113">SUM(G323:G323)</f>
        <v>2000</v>
      </c>
      <c r="H322" s="56">
        <f t="shared" si="113"/>
        <v>2000</v>
      </c>
      <c r="I322" s="56">
        <f t="shared" si="113"/>
        <v>2000</v>
      </c>
    </row>
    <row r="323" spans="1:9" s="57" customFormat="1" x14ac:dyDescent="0.25">
      <c r="A323" s="57">
        <v>42231</v>
      </c>
      <c r="B323" s="153" t="s">
        <v>240</v>
      </c>
      <c r="C323" s="153"/>
      <c r="D323" s="153"/>
      <c r="E323" s="153"/>
      <c r="F323" s="153"/>
      <c r="G323" s="59">
        <v>2000</v>
      </c>
      <c r="H323" s="59">
        <v>2000</v>
      </c>
      <c r="I323" s="59">
        <v>2000</v>
      </c>
    </row>
    <row r="324" spans="1:9" s="57" customFormat="1" x14ac:dyDescent="0.25">
      <c r="A324" s="55">
        <v>4226</v>
      </c>
      <c r="B324" s="147" t="s">
        <v>159</v>
      </c>
      <c r="C324" s="147"/>
      <c r="D324" s="147"/>
      <c r="E324" s="147"/>
      <c r="F324" s="147"/>
      <c r="G324" s="56">
        <f t="shared" ref="G324:I324" si="114">SUM(G325:G325)</f>
        <v>1000</v>
      </c>
      <c r="H324" s="56">
        <f t="shared" si="114"/>
        <v>1000</v>
      </c>
      <c r="I324" s="56">
        <f t="shared" si="114"/>
        <v>1000</v>
      </c>
    </row>
    <row r="325" spans="1:9" s="57" customFormat="1" x14ac:dyDescent="0.25">
      <c r="A325" s="57">
        <v>42261</v>
      </c>
      <c r="B325" s="153" t="s">
        <v>160</v>
      </c>
      <c r="C325" s="153"/>
      <c r="D325" s="153"/>
      <c r="E325" s="153"/>
      <c r="F325" s="153"/>
      <c r="G325" s="59">
        <v>1000</v>
      </c>
      <c r="H325" s="59">
        <v>1000</v>
      </c>
      <c r="I325" s="59">
        <v>1000</v>
      </c>
    </row>
    <row r="326" spans="1:9" s="26" customFormat="1" x14ac:dyDescent="0.25">
      <c r="A326" s="55">
        <v>4227</v>
      </c>
      <c r="B326" s="147" t="s">
        <v>171</v>
      </c>
      <c r="C326" s="147"/>
      <c r="D326" s="147"/>
      <c r="E326" s="147"/>
      <c r="F326" s="147"/>
      <c r="G326" s="56">
        <f t="shared" ref="G326:I326" si="115">SUM(G327:G327)</f>
        <v>2000</v>
      </c>
      <c r="H326" s="56">
        <f t="shared" si="115"/>
        <v>5000</v>
      </c>
      <c r="I326" s="56">
        <f t="shared" si="115"/>
        <v>5000</v>
      </c>
    </row>
    <row r="327" spans="1:9" s="26" customFormat="1" x14ac:dyDescent="0.25">
      <c r="A327" s="57">
        <v>42273</v>
      </c>
      <c r="B327" s="153" t="s">
        <v>173</v>
      </c>
      <c r="C327" s="153"/>
      <c r="D327" s="153"/>
      <c r="E327" s="153"/>
      <c r="F327" s="153"/>
      <c r="G327" s="59">
        <v>2000</v>
      </c>
      <c r="H327" s="59">
        <v>5000</v>
      </c>
      <c r="I327" s="59">
        <v>5000</v>
      </c>
    </row>
    <row r="328" spans="1:9" x14ac:dyDescent="0.25">
      <c r="A328" s="57"/>
      <c r="B328" s="84"/>
      <c r="C328" s="84"/>
      <c r="D328" s="84"/>
      <c r="E328" s="84"/>
      <c r="F328" s="84"/>
      <c r="G328" s="60"/>
      <c r="H328" s="61"/>
      <c r="I328" s="61"/>
    </row>
    <row r="329" spans="1:9" s="67" customFormat="1" x14ac:dyDescent="0.25">
      <c r="A329" s="49" t="s">
        <v>177</v>
      </c>
      <c r="B329" s="144" t="s">
        <v>90</v>
      </c>
      <c r="C329" s="144"/>
      <c r="D329" s="144"/>
      <c r="E329" s="144"/>
      <c r="F329" s="144"/>
      <c r="G329" s="50">
        <f t="shared" ref="G329:I334" si="116">SUM(G330)</f>
        <v>120000</v>
      </c>
      <c r="H329" s="50">
        <f t="shared" si="116"/>
        <v>120000</v>
      </c>
      <c r="I329" s="50">
        <f t="shared" si="116"/>
        <v>120000</v>
      </c>
    </row>
    <row r="330" spans="1:9" x14ac:dyDescent="0.25">
      <c r="A330" s="51" t="s">
        <v>174</v>
      </c>
      <c r="B330" s="145" t="s">
        <v>175</v>
      </c>
      <c r="C330" s="145"/>
      <c r="D330" s="145"/>
      <c r="E330" s="145"/>
      <c r="F330" s="145"/>
      <c r="G330" s="52">
        <f t="shared" si="116"/>
        <v>120000</v>
      </c>
      <c r="H330" s="52">
        <f t="shared" si="116"/>
        <v>120000</v>
      </c>
      <c r="I330" s="52">
        <f t="shared" si="116"/>
        <v>120000</v>
      </c>
    </row>
    <row r="331" spans="1:9" x14ac:dyDescent="0.25">
      <c r="A331" s="53">
        <v>3</v>
      </c>
      <c r="B331" s="146" t="s">
        <v>12</v>
      </c>
      <c r="C331" s="146"/>
      <c r="D331" s="146"/>
      <c r="E331" s="146"/>
      <c r="F331" s="146"/>
      <c r="G331" s="54">
        <f t="shared" si="116"/>
        <v>120000</v>
      </c>
      <c r="H331" s="54">
        <f t="shared" si="116"/>
        <v>120000</v>
      </c>
      <c r="I331" s="54">
        <f t="shared" si="116"/>
        <v>120000</v>
      </c>
    </row>
    <row r="332" spans="1:9" s="26" customFormat="1" x14ac:dyDescent="0.25">
      <c r="A332" s="53">
        <v>32</v>
      </c>
      <c r="B332" s="146" t="s">
        <v>16</v>
      </c>
      <c r="C332" s="146"/>
      <c r="D332" s="146"/>
      <c r="E332" s="146"/>
      <c r="F332" s="146"/>
      <c r="G332" s="54">
        <f t="shared" si="116"/>
        <v>120000</v>
      </c>
      <c r="H332" s="54">
        <f t="shared" si="116"/>
        <v>120000</v>
      </c>
      <c r="I332" s="54">
        <f t="shared" si="116"/>
        <v>120000</v>
      </c>
    </row>
    <row r="333" spans="1:9" s="57" customFormat="1" x14ac:dyDescent="0.25">
      <c r="A333" s="53">
        <v>322</v>
      </c>
      <c r="B333" s="146" t="s">
        <v>165</v>
      </c>
      <c r="C333" s="146"/>
      <c r="D333" s="146"/>
      <c r="E333" s="146"/>
      <c r="F333" s="146"/>
      <c r="G333" s="54">
        <f t="shared" si="116"/>
        <v>120000</v>
      </c>
      <c r="H333" s="54">
        <f t="shared" si="116"/>
        <v>120000</v>
      </c>
      <c r="I333" s="54">
        <f t="shared" si="116"/>
        <v>120000</v>
      </c>
    </row>
    <row r="334" spans="1:9" s="26" customFormat="1" x14ac:dyDescent="0.25">
      <c r="A334" s="55">
        <v>3222</v>
      </c>
      <c r="B334" s="147" t="s">
        <v>41</v>
      </c>
      <c r="C334" s="147"/>
      <c r="D334" s="147"/>
      <c r="E334" s="147"/>
      <c r="F334" s="147"/>
      <c r="G334" s="56">
        <f t="shared" si="116"/>
        <v>120000</v>
      </c>
      <c r="H334" s="56">
        <f t="shared" si="116"/>
        <v>120000</v>
      </c>
      <c r="I334" s="56">
        <f t="shared" si="116"/>
        <v>120000</v>
      </c>
    </row>
    <row r="335" spans="1:9" s="26" customFormat="1" x14ac:dyDescent="0.25">
      <c r="A335" s="57">
        <v>32224</v>
      </c>
      <c r="B335" s="153" t="s">
        <v>166</v>
      </c>
      <c r="C335" s="153"/>
      <c r="D335" s="153"/>
      <c r="E335" s="153"/>
      <c r="F335" s="153"/>
      <c r="G335" s="59">
        <v>120000</v>
      </c>
      <c r="H335" s="59">
        <v>120000</v>
      </c>
      <c r="I335" s="59">
        <v>120000</v>
      </c>
    </row>
    <row r="336" spans="1:9" x14ac:dyDescent="0.25">
      <c r="B336" s="169"/>
      <c r="C336" s="169"/>
      <c r="D336" s="169"/>
      <c r="E336" s="169"/>
      <c r="F336" s="169"/>
      <c r="G336" s="73"/>
      <c r="H336" s="74"/>
      <c r="I336" s="74"/>
    </row>
    <row r="337" spans="1:9" s="67" customFormat="1" x14ac:dyDescent="0.25">
      <c r="A337" s="49" t="s">
        <v>177</v>
      </c>
      <c r="B337" s="144" t="s">
        <v>90</v>
      </c>
      <c r="C337" s="144"/>
      <c r="D337" s="144"/>
      <c r="E337" s="144"/>
      <c r="F337" s="144"/>
      <c r="G337" s="50">
        <f t="shared" ref="G337:I342" si="117">SUM(G338)</f>
        <v>5000</v>
      </c>
      <c r="H337" s="50">
        <f t="shared" si="117"/>
        <v>5000</v>
      </c>
      <c r="I337" s="50">
        <f t="shared" si="117"/>
        <v>5000</v>
      </c>
    </row>
    <row r="338" spans="1:9" x14ac:dyDescent="0.25">
      <c r="A338" s="51" t="s">
        <v>174</v>
      </c>
      <c r="B338" s="145" t="s">
        <v>241</v>
      </c>
      <c r="C338" s="145"/>
      <c r="D338" s="145"/>
      <c r="E338" s="145"/>
      <c r="F338" s="145"/>
      <c r="G338" s="52">
        <f t="shared" si="117"/>
        <v>5000</v>
      </c>
      <c r="H338" s="52">
        <f t="shared" si="117"/>
        <v>5000</v>
      </c>
      <c r="I338" s="52">
        <f t="shared" si="117"/>
        <v>5000</v>
      </c>
    </row>
    <row r="339" spans="1:9" x14ac:dyDescent="0.25">
      <c r="A339" s="53">
        <v>3</v>
      </c>
      <c r="B339" s="146" t="s">
        <v>12</v>
      </c>
      <c r="C339" s="146"/>
      <c r="D339" s="146"/>
      <c r="E339" s="146"/>
      <c r="F339" s="146"/>
      <c r="G339" s="54">
        <f t="shared" si="117"/>
        <v>5000</v>
      </c>
      <c r="H339" s="54">
        <f t="shared" si="117"/>
        <v>5000</v>
      </c>
      <c r="I339" s="54">
        <f t="shared" si="117"/>
        <v>5000</v>
      </c>
    </row>
    <row r="340" spans="1:9" x14ac:dyDescent="0.25">
      <c r="A340" s="53">
        <v>32</v>
      </c>
      <c r="B340" s="146" t="s">
        <v>16</v>
      </c>
      <c r="C340" s="146"/>
      <c r="D340" s="146"/>
      <c r="E340" s="146"/>
      <c r="F340" s="146"/>
      <c r="G340" s="54">
        <f t="shared" si="117"/>
        <v>5000</v>
      </c>
      <c r="H340" s="54">
        <f t="shared" si="117"/>
        <v>5000</v>
      </c>
      <c r="I340" s="54">
        <f t="shared" si="117"/>
        <v>5000</v>
      </c>
    </row>
    <row r="341" spans="1:9" s="57" customFormat="1" x14ac:dyDescent="0.25">
      <c r="A341" s="53">
        <v>322</v>
      </c>
      <c r="B341" s="146" t="s">
        <v>165</v>
      </c>
      <c r="C341" s="146"/>
      <c r="D341" s="146"/>
      <c r="E341" s="146"/>
      <c r="F341" s="146"/>
      <c r="G341" s="54">
        <f t="shared" si="117"/>
        <v>5000</v>
      </c>
      <c r="H341" s="54">
        <f t="shared" si="117"/>
        <v>5000</v>
      </c>
      <c r="I341" s="54">
        <f t="shared" si="117"/>
        <v>5000</v>
      </c>
    </row>
    <row r="342" spans="1:9" s="26" customFormat="1" x14ac:dyDescent="0.25">
      <c r="A342" s="55">
        <v>3222</v>
      </c>
      <c r="B342" s="147" t="s">
        <v>41</v>
      </c>
      <c r="C342" s="147"/>
      <c r="D342" s="147"/>
      <c r="E342" s="147"/>
      <c r="F342" s="147"/>
      <c r="G342" s="56">
        <f t="shared" si="117"/>
        <v>5000</v>
      </c>
      <c r="H342" s="56">
        <f t="shared" si="117"/>
        <v>5000</v>
      </c>
      <c r="I342" s="56">
        <f t="shared" si="117"/>
        <v>5000</v>
      </c>
    </row>
    <row r="343" spans="1:9" s="26" customFormat="1" x14ac:dyDescent="0.25">
      <c r="A343" s="57">
        <v>32224</v>
      </c>
      <c r="B343" s="153" t="s">
        <v>41</v>
      </c>
      <c r="C343" s="153"/>
      <c r="D343" s="153"/>
      <c r="E343" s="153"/>
      <c r="F343" s="153"/>
      <c r="G343" s="59">
        <v>5000</v>
      </c>
      <c r="H343" s="59">
        <v>5000</v>
      </c>
      <c r="I343" s="59">
        <v>5000</v>
      </c>
    </row>
    <row r="344" spans="1:9" x14ac:dyDescent="0.25">
      <c r="A344" s="57"/>
      <c r="B344" s="153"/>
      <c r="C344" s="153"/>
      <c r="D344" s="153"/>
      <c r="E344" s="153"/>
      <c r="F344" s="153"/>
      <c r="G344" s="75"/>
      <c r="H344" s="75"/>
      <c r="I344" s="75"/>
    </row>
    <row r="345" spans="1:9" s="67" customFormat="1" x14ac:dyDescent="0.25">
      <c r="A345" s="49" t="s">
        <v>177</v>
      </c>
      <c r="B345" s="144" t="s">
        <v>90</v>
      </c>
      <c r="C345" s="144"/>
      <c r="D345" s="144"/>
      <c r="E345" s="144"/>
      <c r="F345" s="144"/>
      <c r="G345" s="50">
        <f t="shared" ref="G345:I350" si="118">SUM(G346)</f>
        <v>4000</v>
      </c>
      <c r="H345" s="50">
        <f t="shared" si="118"/>
        <v>4000</v>
      </c>
      <c r="I345" s="50">
        <f t="shared" si="118"/>
        <v>4000</v>
      </c>
    </row>
    <row r="346" spans="1:9" x14ac:dyDescent="0.25">
      <c r="A346" s="51" t="s">
        <v>174</v>
      </c>
      <c r="B346" s="145" t="s">
        <v>242</v>
      </c>
      <c r="C346" s="145"/>
      <c r="D346" s="145"/>
      <c r="E346" s="145"/>
      <c r="F346" s="145"/>
      <c r="G346" s="52">
        <f t="shared" si="118"/>
        <v>4000</v>
      </c>
      <c r="H346" s="52">
        <f t="shared" si="118"/>
        <v>4000</v>
      </c>
      <c r="I346" s="52">
        <f t="shared" si="118"/>
        <v>4000</v>
      </c>
    </row>
    <row r="347" spans="1:9" x14ac:dyDescent="0.25">
      <c r="A347" s="53">
        <v>3</v>
      </c>
      <c r="B347" s="146" t="s">
        <v>12</v>
      </c>
      <c r="C347" s="146"/>
      <c r="D347" s="146"/>
      <c r="E347" s="146"/>
      <c r="F347" s="146"/>
      <c r="G347" s="54">
        <f t="shared" si="118"/>
        <v>4000</v>
      </c>
      <c r="H347" s="54">
        <f t="shared" si="118"/>
        <v>4000</v>
      </c>
      <c r="I347" s="54">
        <f t="shared" si="118"/>
        <v>4000</v>
      </c>
    </row>
    <row r="348" spans="1:9" x14ac:dyDescent="0.25">
      <c r="A348" s="53">
        <v>32</v>
      </c>
      <c r="B348" s="146" t="s">
        <v>16</v>
      </c>
      <c r="C348" s="146"/>
      <c r="D348" s="146"/>
      <c r="E348" s="146"/>
      <c r="F348" s="146"/>
      <c r="G348" s="54">
        <f t="shared" si="118"/>
        <v>4000</v>
      </c>
      <c r="H348" s="54">
        <f t="shared" si="118"/>
        <v>4000</v>
      </c>
      <c r="I348" s="54">
        <f t="shared" si="118"/>
        <v>4000</v>
      </c>
    </row>
    <row r="349" spans="1:9" ht="15" customHeight="1" x14ac:dyDescent="0.25">
      <c r="A349" s="53">
        <v>322</v>
      </c>
      <c r="B349" s="146" t="s">
        <v>165</v>
      </c>
      <c r="C349" s="146"/>
      <c r="D349" s="146"/>
      <c r="E349" s="146"/>
      <c r="F349" s="146"/>
      <c r="G349" s="54">
        <f t="shared" si="118"/>
        <v>4000</v>
      </c>
      <c r="H349" s="54">
        <f t="shared" si="118"/>
        <v>4000</v>
      </c>
      <c r="I349" s="54">
        <f t="shared" si="118"/>
        <v>4000</v>
      </c>
    </row>
    <row r="350" spans="1:9" s="26" customFormat="1" x14ac:dyDescent="0.25">
      <c r="A350" s="55">
        <v>3222</v>
      </c>
      <c r="B350" s="147" t="s">
        <v>41</v>
      </c>
      <c r="C350" s="147"/>
      <c r="D350" s="147"/>
      <c r="E350" s="147"/>
      <c r="F350" s="147"/>
      <c r="G350" s="56">
        <f t="shared" si="118"/>
        <v>4000</v>
      </c>
      <c r="H350" s="56">
        <f t="shared" si="118"/>
        <v>4000</v>
      </c>
      <c r="I350" s="56">
        <f t="shared" si="118"/>
        <v>4000</v>
      </c>
    </row>
    <row r="351" spans="1:9" s="26" customFormat="1" x14ac:dyDescent="0.25">
      <c r="A351" s="57">
        <v>32224</v>
      </c>
      <c r="B351" s="153" t="s">
        <v>166</v>
      </c>
      <c r="C351" s="153"/>
      <c r="D351" s="153"/>
      <c r="E351" s="153"/>
      <c r="F351" s="153"/>
      <c r="G351" s="59">
        <v>4000</v>
      </c>
      <c r="H351" s="59">
        <v>4000</v>
      </c>
      <c r="I351" s="59">
        <v>4000</v>
      </c>
    </row>
    <row r="352" spans="1:9" s="26" customFormat="1" x14ac:dyDescent="0.25">
      <c r="A352" s="57"/>
      <c r="B352" s="153"/>
      <c r="C352" s="153"/>
      <c r="D352" s="153"/>
      <c r="E352" s="153"/>
      <c r="F352" s="153"/>
      <c r="G352" s="75"/>
      <c r="H352" s="75"/>
      <c r="I352" s="75"/>
    </row>
    <row r="353" spans="1:9" x14ac:dyDescent="0.25">
      <c r="A353" s="163" t="s">
        <v>243</v>
      </c>
      <c r="B353" s="163"/>
      <c r="C353" s="163"/>
      <c r="D353" s="163"/>
      <c r="E353" s="163"/>
      <c r="F353" s="163"/>
      <c r="G353" s="163"/>
      <c r="H353" s="163"/>
      <c r="I353" s="163"/>
    </row>
    <row r="354" spans="1:9" s="67" customFormat="1" x14ac:dyDescent="0.25">
      <c r="A354" s="49" t="s">
        <v>244</v>
      </c>
      <c r="B354" s="144" t="s">
        <v>99</v>
      </c>
      <c r="C354" s="144"/>
      <c r="D354" s="144"/>
      <c r="E354" s="144"/>
      <c r="F354" s="144"/>
      <c r="G354" s="50">
        <f t="shared" ref="G354:I359" si="119">SUM(G355)</f>
        <v>2500</v>
      </c>
      <c r="H354" s="50">
        <f t="shared" si="119"/>
        <v>2500</v>
      </c>
      <c r="I354" s="50">
        <f t="shared" si="119"/>
        <v>2500</v>
      </c>
    </row>
    <row r="355" spans="1:9" x14ac:dyDescent="0.25">
      <c r="A355" s="51" t="s">
        <v>174</v>
      </c>
      <c r="B355" s="145" t="s">
        <v>245</v>
      </c>
      <c r="C355" s="145"/>
      <c r="D355" s="145"/>
      <c r="E355" s="145"/>
      <c r="F355" s="145"/>
      <c r="G355" s="52">
        <f t="shared" si="119"/>
        <v>2500</v>
      </c>
      <c r="H355" s="52">
        <f t="shared" si="119"/>
        <v>2500</v>
      </c>
      <c r="I355" s="52">
        <f t="shared" si="119"/>
        <v>2500</v>
      </c>
    </row>
    <row r="356" spans="1:9" x14ac:dyDescent="0.25">
      <c r="A356" s="53">
        <v>3</v>
      </c>
      <c r="B356" s="146" t="s">
        <v>12</v>
      </c>
      <c r="C356" s="146"/>
      <c r="D356" s="146"/>
      <c r="E356" s="146"/>
      <c r="F356" s="146"/>
      <c r="G356" s="54">
        <f t="shared" si="119"/>
        <v>2500</v>
      </c>
      <c r="H356" s="54">
        <f t="shared" si="119"/>
        <v>2500</v>
      </c>
      <c r="I356" s="54">
        <f t="shared" si="119"/>
        <v>2500</v>
      </c>
    </row>
    <row r="357" spans="1:9" x14ac:dyDescent="0.25">
      <c r="A357" s="53">
        <v>32</v>
      </c>
      <c r="B357" s="146" t="s">
        <v>16</v>
      </c>
      <c r="C357" s="146"/>
      <c r="D357" s="146"/>
      <c r="E357" s="146"/>
      <c r="F357" s="146"/>
      <c r="G357" s="54">
        <f t="shared" si="119"/>
        <v>2500</v>
      </c>
      <c r="H357" s="54">
        <f t="shared" si="119"/>
        <v>2500</v>
      </c>
      <c r="I357" s="54">
        <f t="shared" si="119"/>
        <v>2500</v>
      </c>
    </row>
    <row r="358" spans="1:9" ht="15" customHeight="1" x14ac:dyDescent="0.25">
      <c r="A358" s="53">
        <v>322</v>
      </c>
      <c r="B358" s="146" t="s">
        <v>165</v>
      </c>
      <c r="C358" s="146"/>
      <c r="D358" s="146"/>
      <c r="E358" s="146"/>
      <c r="F358" s="146"/>
      <c r="G358" s="54">
        <f t="shared" si="119"/>
        <v>2500</v>
      </c>
      <c r="H358" s="54">
        <f t="shared" si="119"/>
        <v>2500</v>
      </c>
      <c r="I358" s="54">
        <f t="shared" si="119"/>
        <v>2500</v>
      </c>
    </row>
    <row r="359" spans="1:9" s="26" customFormat="1" x14ac:dyDescent="0.25">
      <c r="A359" s="55">
        <v>3222</v>
      </c>
      <c r="B359" s="147" t="s">
        <v>41</v>
      </c>
      <c r="C359" s="147"/>
      <c r="D359" s="147"/>
      <c r="E359" s="147"/>
      <c r="F359" s="147"/>
      <c r="G359" s="56">
        <f t="shared" si="119"/>
        <v>2500</v>
      </c>
      <c r="H359" s="56">
        <f t="shared" si="119"/>
        <v>2500</v>
      </c>
      <c r="I359" s="56">
        <f t="shared" si="119"/>
        <v>2500</v>
      </c>
    </row>
    <row r="360" spans="1:9" s="26" customFormat="1" x14ac:dyDescent="0.25">
      <c r="A360" s="57">
        <v>32224</v>
      </c>
      <c r="B360" s="153" t="s">
        <v>166</v>
      </c>
      <c r="C360" s="153"/>
      <c r="D360" s="153"/>
      <c r="E360" s="153"/>
      <c r="F360" s="153"/>
      <c r="G360" s="59">
        <v>2500</v>
      </c>
      <c r="H360" s="59">
        <v>2500</v>
      </c>
      <c r="I360" s="59">
        <v>2500</v>
      </c>
    </row>
    <row r="361" spans="1:9" s="26" customFormat="1" x14ac:dyDescent="0.25">
      <c r="A361" s="25"/>
      <c r="B361" s="169"/>
      <c r="C361" s="169"/>
      <c r="D361" s="169"/>
      <c r="E361" s="169"/>
      <c r="F361" s="169"/>
      <c r="G361" s="73"/>
      <c r="H361" s="74"/>
      <c r="I361" s="74"/>
    </row>
    <row r="362" spans="1:9" x14ac:dyDescent="0.25">
      <c r="A362" s="163" t="s">
        <v>246</v>
      </c>
      <c r="B362" s="163"/>
      <c r="C362" s="163"/>
      <c r="D362" s="163"/>
      <c r="E362" s="163"/>
      <c r="F362" s="163"/>
      <c r="G362" s="163"/>
      <c r="H362" s="163"/>
      <c r="I362" s="163"/>
    </row>
    <row r="363" spans="1:9" s="67" customFormat="1" x14ac:dyDescent="0.25">
      <c r="A363" s="49" t="s">
        <v>247</v>
      </c>
      <c r="B363" s="144" t="s">
        <v>17</v>
      </c>
      <c r="C363" s="144"/>
      <c r="D363" s="144"/>
      <c r="E363" s="144"/>
      <c r="F363" s="144"/>
      <c r="G363" s="50">
        <f t="shared" ref="G363:I365" si="120">SUM(G364)</f>
        <v>0</v>
      </c>
      <c r="H363" s="50">
        <f t="shared" si="120"/>
        <v>0</v>
      </c>
      <c r="I363" s="50">
        <f t="shared" si="120"/>
        <v>0</v>
      </c>
    </row>
    <row r="364" spans="1:9" x14ac:dyDescent="0.25">
      <c r="A364" s="51" t="s">
        <v>174</v>
      </c>
      <c r="B364" s="145" t="s">
        <v>179</v>
      </c>
      <c r="C364" s="145"/>
      <c r="D364" s="145"/>
      <c r="E364" s="145"/>
      <c r="F364" s="145"/>
      <c r="G364" s="52">
        <f t="shared" si="120"/>
        <v>0</v>
      </c>
      <c r="H364" s="52">
        <f t="shared" si="120"/>
        <v>0</v>
      </c>
      <c r="I364" s="52">
        <f t="shared" si="120"/>
        <v>0</v>
      </c>
    </row>
    <row r="365" spans="1:9" x14ac:dyDescent="0.25">
      <c r="A365" s="53">
        <v>3</v>
      </c>
      <c r="B365" s="146" t="s">
        <v>12</v>
      </c>
      <c r="C365" s="146"/>
      <c r="D365" s="146"/>
      <c r="E365" s="146"/>
      <c r="F365" s="146"/>
      <c r="G365" s="54">
        <f t="shared" si="120"/>
        <v>0</v>
      </c>
      <c r="H365" s="54">
        <f t="shared" si="120"/>
        <v>0</v>
      </c>
      <c r="I365" s="54">
        <f t="shared" si="120"/>
        <v>0</v>
      </c>
    </row>
    <row r="366" spans="1:9" x14ac:dyDescent="0.25">
      <c r="A366" s="53">
        <v>32</v>
      </c>
      <c r="B366" s="146" t="s">
        <v>16</v>
      </c>
      <c r="C366" s="146"/>
      <c r="D366" s="146"/>
      <c r="E366" s="146"/>
      <c r="F366" s="146"/>
      <c r="G366" s="54">
        <f t="shared" ref="G366:I366" si="121">SUM(G367+G371)</f>
        <v>0</v>
      </c>
      <c r="H366" s="54">
        <f t="shared" si="121"/>
        <v>0</v>
      </c>
      <c r="I366" s="54">
        <f t="shared" si="121"/>
        <v>0</v>
      </c>
    </row>
    <row r="367" spans="1:9" s="67" customFormat="1" x14ac:dyDescent="0.25">
      <c r="A367" s="53">
        <v>322</v>
      </c>
      <c r="B367" s="146" t="s">
        <v>165</v>
      </c>
      <c r="C367" s="146"/>
      <c r="D367" s="146"/>
      <c r="E367" s="146"/>
      <c r="F367" s="146"/>
      <c r="G367" s="54">
        <f t="shared" ref="G367:I368" si="122">SUM(G368)</f>
        <v>0</v>
      </c>
      <c r="H367" s="54">
        <f t="shared" si="122"/>
        <v>0</v>
      </c>
      <c r="I367" s="54">
        <f t="shared" si="122"/>
        <v>0</v>
      </c>
    </row>
    <row r="368" spans="1:9" x14ac:dyDescent="0.25">
      <c r="A368" s="55">
        <v>3221</v>
      </c>
      <c r="B368" s="147" t="s">
        <v>40</v>
      </c>
      <c r="C368" s="147"/>
      <c r="D368" s="147"/>
      <c r="E368" s="147"/>
      <c r="F368" s="147"/>
      <c r="G368" s="56">
        <f t="shared" si="122"/>
        <v>0</v>
      </c>
      <c r="H368" s="56">
        <f t="shared" si="122"/>
        <v>0</v>
      </c>
      <c r="I368" s="56">
        <f t="shared" si="122"/>
        <v>0</v>
      </c>
    </row>
    <row r="369" spans="1:9" x14ac:dyDescent="0.25">
      <c r="A369" s="57">
        <v>32219</v>
      </c>
      <c r="B369" s="158" t="s">
        <v>40</v>
      </c>
      <c r="C369" s="158"/>
      <c r="D369" s="158"/>
      <c r="E369" s="158"/>
      <c r="F369" s="158"/>
      <c r="G369" s="59">
        <v>0</v>
      </c>
      <c r="H369" s="59">
        <v>0</v>
      </c>
      <c r="I369" s="59">
        <v>0</v>
      </c>
    </row>
    <row r="370" spans="1:9" x14ac:dyDescent="0.25">
      <c r="A370" s="53">
        <v>32</v>
      </c>
      <c r="B370" s="146" t="s">
        <v>16</v>
      </c>
      <c r="C370" s="146"/>
      <c r="D370" s="146"/>
      <c r="E370" s="146"/>
      <c r="F370" s="146"/>
      <c r="G370" s="54">
        <f t="shared" ref="G370:I370" si="123">SUM(G371)</f>
        <v>0</v>
      </c>
      <c r="H370" s="54">
        <f t="shared" si="123"/>
        <v>0</v>
      </c>
      <c r="I370" s="54">
        <f t="shared" si="123"/>
        <v>0</v>
      </c>
    </row>
    <row r="371" spans="1:9" x14ac:dyDescent="0.25">
      <c r="A371" s="53">
        <v>329</v>
      </c>
      <c r="B371" s="146" t="s">
        <v>40</v>
      </c>
      <c r="C371" s="146"/>
      <c r="D371" s="146"/>
      <c r="E371" s="146"/>
      <c r="F371" s="146"/>
      <c r="G371" s="54">
        <f t="shared" ref="G371:I372" si="124">SUM(G372)</f>
        <v>0</v>
      </c>
      <c r="H371" s="54">
        <f t="shared" si="124"/>
        <v>0</v>
      </c>
      <c r="I371" s="54">
        <f t="shared" si="124"/>
        <v>0</v>
      </c>
    </row>
    <row r="372" spans="1:9" x14ac:dyDescent="0.25">
      <c r="A372" s="55">
        <v>3293</v>
      </c>
      <c r="B372" s="147" t="s">
        <v>39</v>
      </c>
      <c r="C372" s="147"/>
      <c r="D372" s="147"/>
      <c r="E372" s="147"/>
      <c r="F372" s="147"/>
      <c r="G372" s="56">
        <f t="shared" si="124"/>
        <v>0</v>
      </c>
      <c r="H372" s="56">
        <f t="shared" si="124"/>
        <v>0</v>
      </c>
      <c r="I372" s="56">
        <f t="shared" si="124"/>
        <v>0</v>
      </c>
    </row>
    <row r="373" spans="1:9" x14ac:dyDescent="0.25">
      <c r="A373" s="57">
        <v>32931</v>
      </c>
      <c r="B373" s="153" t="s">
        <v>39</v>
      </c>
      <c r="C373" s="153"/>
      <c r="D373" s="153"/>
      <c r="E373" s="153"/>
      <c r="F373" s="153"/>
      <c r="G373" s="59">
        <v>0</v>
      </c>
      <c r="H373" s="59">
        <v>0</v>
      </c>
      <c r="I373" s="59">
        <v>0</v>
      </c>
    </row>
    <row r="374" spans="1:9" x14ac:dyDescent="0.25">
      <c r="A374" s="57"/>
      <c r="B374" s="153"/>
      <c r="C374" s="153"/>
      <c r="D374" s="153"/>
      <c r="E374" s="153"/>
      <c r="F374" s="153"/>
      <c r="G374" s="74"/>
      <c r="H374" s="76"/>
    </row>
    <row r="375" spans="1:9" x14ac:dyDescent="0.25">
      <c r="B375" s="169"/>
      <c r="C375" s="169"/>
      <c r="D375" s="169"/>
      <c r="E375" s="169"/>
      <c r="F375" s="169"/>
      <c r="G375" s="74"/>
    </row>
    <row r="376" spans="1:9" x14ac:dyDescent="0.25">
      <c r="A376" s="163" t="s">
        <v>248</v>
      </c>
      <c r="B376" s="163"/>
      <c r="C376" s="163"/>
      <c r="D376" s="163"/>
      <c r="E376" s="163"/>
      <c r="F376" s="163"/>
      <c r="G376" s="163"/>
      <c r="H376" s="163"/>
      <c r="I376" s="163"/>
    </row>
    <row r="377" spans="1:9" x14ac:dyDescent="0.25">
      <c r="A377" s="49" t="s">
        <v>132</v>
      </c>
      <c r="B377" s="144" t="s">
        <v>249</v>
      </c>
      <c r="C377" s="144"/>
      <c r="D377" s="144"/>
      <c r="E377" s="144"/>
      <c r="F377" s="144"/>
      <c r="G377" s="50">
        <f t="shared" ref="G377:I380" si="125">SUM(G378)</f>
        <v>0</v>
      </c>
      <c r="H377" s="50">
        <f t="shared" si="125"/>
        <v>0</v>
      </c>
      <c r="I377" s="50">
        <f t="shared" si="125"/>
        <v>0</v>
      </c>
    </row>
    <row r="378" spans="1:9" x14ac:dyDescent="0.25">
      <c r="A378" s="51" t="s">
        <v>174</v>
      </c>
      <c r="B378" s="145" t="s">
        <v>179</v>
      </c>
      <c r="C378" s="145"/>
      <c r="D378" s="145"/>
      <c r="E378" s="145"/>
      <c r="F378" s="145"/>
      <c r="G378" s="52">
        <f t="shared" si="125"/>
        <v>0</v>
      </c>
      <c r="H378" s="52">
        <f t="shared" si="125"/>
        <v>0</v>
      </c>
      <c r="I378" s="52">
        <f t="shared" si="125"/>
        <v>0</v>
      </c>
    </row>
    <row r="379" spans="1:9" x14ac:dyDescent="0.25">
      <c r="A379" s="53">
        <v>3</v>
      </c>
      <c r="B379" s="146" t="s">
        <v>12</v>
      </c>
      <c r="C379" s="146"/>
      <c r="D379" s="146"/>
      <c r="E379" s="146"/>
      <c r="F379" s="146"/>
      <c r="G379" s="54">
        <f t="shared" si="125"/>
        <v>0</v>
      </c>
      <c r="H379" s="54">
        <f t="shared" si="125"/>
        <v>0</v>
      </c>
      <c r="I379" s="54">
        <f t="shared" si="125"/>
        <v>0</v>
      </c>
    </row>
    <row r="380" spans="1:9" x14ac:dyDescent="0.25">
      <c r="A380" s="53">
        <v>32</v>
      </c>
      <c r="B380" s="146" t="s">
        <v>16</v>
      </c>
      <c r="C380" s="146"/>
      <c r="D380" s="146"/>
      <c r="E380" s="146"/>
      <c r="F380" s="146"/>
      <c r="G380" s="54">
        <f t="shared" si="125"/>
        <v>0</v>
      </c>
      <c r="H380" s="54">
        <f t="shared" si="125"/>
        <v>0</v>
      </c>
      <c r="I380" s="54">
        <f t="shared" si="125"/>
        <v>0</v>
      </c>
    </row>
    <row r="381" spans="1:9" x14ac:dyDescent="0.25">
      <c r="A381" s="53">
        <v>324</v>
      </c>
      <c r="B381" s="156" t="s">
        <v>250</v>
      </c>
      <c r="C381" s="156"/>
      <c r="D381" s="156"/>
      <c r="E381" s="156"/>
      <c r="F381" s="156"/>
      <c r="G381" s="54">
        <f t="shared" ref="G381:I381" si="126">SUM(G382+G383)</f>
        <v>0</v>
      </c>
      <c r="H381" s="54">
        <f t="shared" si="126"/>
        <v>0</v>
      </c>
      <c r="I381" s="54">
        <f t="shared" si="126"/>
        <v>0</v>
      </c>
    </row>
    <row r="382" spans="1:9" x14ac:dyDescent="0.25">
      <c r="A382" s="25">
        <v>32412</v>
      </c>
      <c r="B382" s="25" t="s">
        <v>43</v>
      </c>
      <c r="G382" s="72">
        <v>0</v>
      </c>
      <c r="H382" s="72">
        <v>0</v>
      </c>
      <c r="I382" s="72">
        <v>0</v>
      </c>
    </row>
    <row r="383" spans="1:9" x14ac:dyDescent="0.25">
      <c r="A383" s="25">
        <v>9221</v>
      </c>
      <c r="B383" s="25" t="s">
        <v>262</v>
      </c>
      <c r="G383" s="72">
        <v>0</v>
      </c>
      <c r="H383" s="72">
        <v>0</v>
      </c>
      <c r="I383" s="72">
        <v>0</v>
      </c>
    </row>
    <row r="384" spans="1:9" x14ac:dyDescent="0.25">
      <c r="A384" s="152" t="s">
        <v>298</v>
      </c>
      <c r="B384" s="152"/>
      <c r="C384" s="152"/>
      <c r="D384" s="152"/>
      <c r="E384" s="152"/>
      <c r="F384" s="152"/>
      <c r="G384" s="152"/>
      <c r="H384" s="152"/>
      <c r="I384" s="152"/>
    </row>
    <row r="385" spans="1:9" x14ac:dyDescent="0.25">
      <c r="A385" s="49" t="s">
        <v>111</v>
      </c>
      <c r="B385" s="144" t="s">
        <v>112</v>
      </c>
      <c r="C385" s="144"/>
      <c r="D385" s="144"/>
      <c r="E385" s="144"/>
      <c r="F385" s="144"/>
      <c r="G385" s="50">
        <f t="shared" ref="G385:I390" si="127">SUM(G386)</f>
        <v>150573</v>
      </c>
      <c r="H385" s="50">
        <f t="shared" si="127"/>
        <v>0</v>
      </c>
      <c r="I385" s="50">
        <f t="shared" si="127"/>
        <v>0</v>
      </c>
    </row>
    <row r="386" spans="1:9" x14ac:dyDescent="0.25">
      <c r="A386" s="51" t="s">
        <v>72</v>
      </c>
      <c r="B386" s="145"/>
      <c r="C386" s="145"/>
      <c r="D386" s="145"/>
      <c r="E386" s="145"/>
      <c r="F386" s="145"/>
      <c r="G386" s="52">
        <f t="shared" si="127"/>
        <v>150573</v>
      </c>
      <c r="H386" s="52">
        <f t="shared" si="127"/>
        <v>0</v>
      </c>
      <c r="I386" s="52">
        <f t="shared" si="127"/>
        <v>0</v>
      </c>
    </row>
    <row r="387" spans="1:9" x14ac:dyDescent="0.25">
      <c r="A387" s="53">
        <v>3</v>
      </c>
      <c r="B387" s="146" t="s">
        <v>12</v>
      </c>
      <c r="C387" s="146"/>
      <c r="D387" s="146"/>
      <c r="E387" s="146"/>
      <c r="F387" s="146"/>
      <c r="G387" s="54">
        <f t="shared" si="127"/>
        <v>150573</v>
      </c>
      <c r="H387" s="54">
        <f t="shared" si="127"/>
        <v>0</v>
      </c>
      <c r="I387" s="54">
        <f t="shared" si="127"/>
        <v>0</v>
      </c>
    </row>
    <row r="388" spans="1:9" x14ac:dyDescent="0.25">
      <c r="A388" s="53">
        <v>36</v>
      </c>
      <c r="B388" s="161" t="s">
        <v>251</v>
      </c>
      <c r="C388" s="161"/>
      <c r="D388" s="161"/>
      <c r="E388" s="161"/>
      <c r="F388" s="161"/>
      <c r="G388" s="54">
        <f t="shared" si="127"/>
        <v>150573</v>
      </c>
      <c r="H388" s="54">
        <f t="shared" si="127"/>
        <v>0</v>
      </c>
      <c r="I388" s="54">
        <f t="shared" si="127"/>
        <v>0</v>
      </c>
    </row>
    <row r="389" spans="1:9" x14ac:dyDescent="0.25">
      <c r="A389" s="53">
        <v>368</v>
      </c>
      <c r="B389" s="156" t="s">
        <v>299</v>
      </c>
      <c r="C389" s="156"/>
      <c r="D389" s="156"/>
      <c r="E389" s="156"/>
      <c r="F389" s="156"/>
      <c r="G389" s="63">
        <f t="shared" si="127"/>
        <v>150573</v>
      </c>
      <c r="H389" s="63">
        <f t="shared" si="127"/>
        <v>0</v>
      </c>
      <c r="I389" s="63">
        <f t="shared" si="127"/>
        <v>0</v>
      </c>
    </row>
    <row r="390" spans="1:9" x14ac:dyDescent="0.25">
      <c r="A390" s="55">
        <v>3681</v>
      </c>
      <c r="B390" s="147" t="s">
        <v>296</v>
      </c>
      <c r="C390" s="147"/>
      <c r="D390" s="147"/>
      <c r="E390" s="147"/>
      <c r="F390" s="147"/>
      <c r="G390" s="56">
        <f t="shared" si="127"/>
        <v>150573</v>
      </c>
      <c r="H390" s="56">
        <f t="shared" si="127"/>
        <v>0</v>
      </c>
      <c r="I390" s="56">
        <f t="shared" si="127"/>
        <v>0</v>
      </c>
    </row>
    <row r="391" spans="1:9" x14ac:dyDescent="0.25">
      <c r="A391" s="57">
        <v>36811</v>
      </c>
      <c r="B391" s="153" t="s">
        <v>300</v>
      </c>
      <c r="C391" s="153"/>
      <c r="D391" s="153"/>
      <c r="E391" s="153"/>
      <c r="F391" s="153"/>
      <c r="G391" s="58">
        <v>150573</v>
      </c>
      <c r="H391" s="58">
        <v>0</v>
      </c>
      <c r="I391" s="58">
        <v>0</v>
      </c>
    </row>
    <row r="393" spans="1:9" x14ac:dyDescent="0.25">
      <c r="A393" s="152" t="s">
        <v>252</v>
      </c>
      <c r="B393" s="152"/>
      <c r="C393" s="152"/>
      <c r="D393" s="152"/>
      <c r="E393" s="152"/>
      <c r="F393" s="152"/>
      <c r="G393" s="152"/>
      <c r="H393" s="152"/>
      <c r="I393" s="152"/>
    </row>
    <row r="394" spans="1:9" x14ac:dyDescent="0.25">
      <c r="A394" s="49" t="s">
        <v>116</v>
      </c>
      <c r="B394" s="144" t="s">
        <v>24</v>
      </c>
      <c r="C394" s="144"/>
      <c r="D394" s="144"/>
      <c r="E394" s="144"/>
      <c r="F394" s="144"/>
      <c r="G394" s="50">
        <f t="shared" ref="G394:I394" si="128">SUM(G395+G402)</f>
        <v>2000</v>
      </c>
      <c r="H394" s="50">
        <f t="shared" si="128"/>
        <v>3000</v>
      </c>
      <c r="I394" s="50">
        <f t="shared" si="128"/>
        <v>3000</v>
      </c>
    </row>
    <row r="395" spans="1:9" x14ac:dyDescent="0.25">
      <c r="A395" s="51" t="s">
        <v>253</v>
      </c>
      <c r="B395" s="145" t="s">
        <v>179</v>
      </c>
      <c r="C395" s="145"/>
      <c r="D395" s="145"/>
      <c r="E395" s="145"/>
      <c r="F395" s="145"/>
      <c r="G395" s="52">
        <f t="shared" ref="G395:I399" si="129">SUM(G396)</f>
        <v>2000</v>
      </c>
      <c r="H395" s="52">
        <f t="shared" si="129"/>
        <v>3000</v>
      </c>
      <c r="I395" s="52">
        <f t="shared" si="129"/>
        <v>3000</v>
      </c>
    </row>
    <row r="396" spans="1:9" x14ac:dyDescent="0.25">
      <c r="A396" s="53">
        <v>3</v>
      </c>
      <c r="B396" s="146" t="s">
        <v>12</v>
      </c>
      <c r="C396" s="146"/>
      <c r="D396" s="146"/>
      <c r="E396" s="146"/>
      <c r="F396" s="146"/>
      <c r="G396" s="54">
        <f t="shared" si="129"/>
        <v>2000</v>
      </c>
      <c r="H396" s="54">
        <f t="shared" si="129"/>
        <v>3000</v>
      </c>
      <c r="I396" s="54">
        <f t="shared" si="129"/>
        <v>3000</v>
      </c>
    </row>
    <row r="397" spans="1:9" x14ac:dyDescent="0.25">
      <c r="A397" s="53">
        <v>32</v>
      </c>
      <c r="B397" s="146" t="s">
        <v>16</v>
      </c>
      <c r="C397" s="146"/>
      <c r="D397" s="146"/>
      <c r="E397" s="146"/>
      <c r="F397" s="146"/>
      <c r="G397" s="54">
        <f t="shared" si="129"/>
        <v>2000</v>
      </c>
      <c r="H397" s="54">
        <f t="shared" si="129"/>
        <v>3000</v>
      </c>
      <c r="I397" s="54">
        <f t="shared" si="129"/>
        <v>3000</v>
      </c>
    </row>
    <row r="398" spans="1:9" x14ac:dyDescent="0.25">
      <c r="A398" s="53">
        <v>322</v>
      </c>
      <c r="B398" s="146" t="s">
        <v>165</v>
      </c>
      <c r="C398" s="146"/>
      <c r="D398" s="146"/>
      <c r="E398" s="146"/>
      <c r="F398" s="146"/>
      <c r="G398" s="54">
        <f t="shared" si="129"/>
        <v>2000</v>
      </c>
      <c r="H398" s="54">
        <f t="shared" si="129"/>
        <v>3000</v>
      </c>
      <c r="I398" s="54">
        <f t="shared" si="129"/>
        <v>3000</v>
      </c>
    </row>
    <row r="399" spans="1:9" x14ac:dyDescent="0.25">
      <c r="A399" s="55">
        <v>3222</v>
      </c>
      <c r="B399" s="147" t="s">
        <v>41</v>
      </c>
      <c r="C399" s="147"/>
      <c r="D399" s="147"/>
      <c r="E399" s="147"/>
      <c r="F399" s="147"/>
      <c r="G399" s="56">
        <f t="shared" si="129"/>
        <v>2000</v>
      </c>
      <c r="H399" s="56">
        <f t="shared" si="129"/>
        <v>3000</v>
      </c>
      <c r="I399" s="56">
        <f t="shared" si="129"/>
        <v>3000</v>
      </c>
    </row>
    <row r="400" spans="1:9" x14ac:dyDescent="0.25">
      <c r="A400" s="57">
        <v>32222</v>
      </c>
      <c r="B400" s="153" t="s">
        <v>41</v>
      </c>
      <c r="C400" s="153"/>
      <c r="D400" s="153"/>
      <c r="E400" s="153"/>
      <c r="F400" s="153"/>
      <c r="G400" s="58">
        <v>2000</v>
      </c>
      <c r="H400" s="58">
        <v>3000</v>
      </c>
      <c r="I400" s="58">
        <v>3000</v>
      </c>
    </row>
    <row r="404" spans="7:8" x14ac:dyDescent="0.25">
      <c r="G404" s="25"/>
    </row>
    <row r="405" spans="7:8" x14ac:dyDescent="0.25">
      <c r="G405" s="25"/>
    </row>
    <row r="406" spans="7:8" x14ac:dyDescent="0.25">
      <c r="G406" s="25"/>
    </row>
    <row r="407" spans="7:8" x14ac:dyDescent="0.25">
      <c r="G407" s="25"/>
    </row>
    <row r="410" spans="7:8" x14ac:dyDescent="0.25">
      <c r="H410" s="76"/>
    </row>
    <row r="411" spans="7:8" x14ac:dyDescent="0.25">
      <c r="H411" s="76"/>
    </row>
    <row r="414" spans="7:8" x14ac:dyDescent="0.25">
      <c r="G414" s="76"/>
      <c r="H414" s="77" t="s">
        <v>254</v>
      </c>
    </row>
    <row r="415" spans="7:8" x14ac:dyDescent="0.25">
      <c r="G415" s="76"/>
      <c r="H415" s="78"/>
    </row>
    <row r="416" spans="7:8" x14ac:dyDescent="0.25">
      <c r="G416" s="76"/>
      <c r="H416" s="78"/>
    </row>
    <row r="417" spans="7:8" x14ac:dyDescent="0.25">
      <c r="G417" s="76"/>
      <c r="H417" s="79" t="s">
        <v>291</v>
      </c>
    </row>
  </sheetData>
  <mergeCells count="359">
    <mergeCell ref="B396:F396"/>
    <mergeCell ref="B397:F397"/>
    <mergeCell ref="B398:F398"/>
    <mergeCell ref="B399:F399"/>
    <mergeCell ref="B400:F400"/>
    <mergeCell ref="B389:F389"/>
    <mergeCell ref="B390:F390"/>
    <mergeCell ref="B391:F391"/>
    <mergeCell ref="A393:I393"/>
    <mergeCell ref="B394:F394"/>
    <mergeCell ref="B395:F395"/>
    <mergeCell ref="B381:F381"/>
    <mergeCell ref="A384:I384"/>
    <mergeCell ref="B385:F385"/>
    <mergeCell ref="B386:F386"/>
    <mergeCell ref="B387:F387"/>
    <mergeCell ref="B388:F388"/>
    <mergeCell ref="B375:F375"/>
    <mergeCell ref="A376:I376"/>
    <mergeCell ref="B377:F377"/>
    <mergeCell ref="B378:F378"/>
    <mergeCell ref="B379:F379"/>
    <mergeCell ref="B380:F380"/>
    <mergeCell ref="B369:F369"/>
    <mergeCell ref="B370:F370"/>
    <mergeCell ref="B371:F371"/>
    <mergeCell ref="B372:F372"/>
    <mergeCell ref="B373:F373"/>
    <mergeCell ref="B374:F374"/>
    <mergeCell ref="B363:F363"/>
    <mergeCell ref="B364:F364"/>
    <mergeCell ref="B365:F365"/>
    <mergeCell ref="B366:F366"/>
    <mergeCell ref="B367:F367"/>
    <mergeCell ref="B368:F368"/>
    <mergeCell ref="B357:F357"/>
    <mergeCell ref="B358:F358"/>
    <mergeCell ref="B359:F359"/>
    <mergeCell ref="B360:F360"/>
    <mergeCell ref="B361:F361"/>
    <mergeCell ref="A362:I362"/>
    <mergeCell ref="B351:F351"/>
    <mergeCell ref="B352:F352"/>
    <mergeCell ref="A353:I353"/>
    <mergeCell ref="B354:F354"/>
    <mergeCell ref="B355:F355"/>
    <mergeCell ref="B356:F356"/>
    <mergeCell ref="B345:F345"/>
    <mergeCell ref="B346:F346"/>
    <mergeCell ref="B347:F347"/>
    <mergeCell ref="B348:F348"/>
    <mergeCell ref="B349:F349"/>
    <mergeCell ref="B350:F350"/>
    <mergeCell ref="B339:F339"/>
    <mergeCell ref="B340:F340"/>
    <mergeCell ref="B341:F341"/>
    <mergeCell ref="B342:F342"/>
    <mergeCell ref="B343:F343"/>
    <mergeCell ref="B344:F344"/>
    <mergeCell ref="B333:F333"/>
    <mergeCell ref="B334:F334"/>
    <mergeCell ref="B335:F335"/>
    <mergeCell ref="B336:F336"/>
    <mergeCell ref="B337:F337"/>
    <mergeCell ref="B338:F338"/>
    <mergeCell ref="B326:F326"/>
    <mergeCell ref="B327:F327"/>
    <mergeCell ref="B329:F329"/>
    <mergeCell ref="B330:F330"/>
    <mergeCell ref="B331:F331"/>
    <mergeCell ref="B332:F332"/>
    <mergeCell ref="B320:F320"/>
    <mergeCell ref="B321:F321"/>
    <mergeCell ref="B322:F322"/>
    <mergeCell ref="B323:F323"/>
    <mergeCell ref="B324:F324"/>
    <mergeCell ref="B325:F325"/>
    <mergeCell ref="B314:F314"/>
    <mergeCell ref="B315:F315"/>
    <mergeCell ref="B316:F316"/>
    <mergeCell ref="B317:F317"/>
    <mergeCell ref="B318:F318"/>
    <mergeCell ref="B319:F319"/>
    <mergeCell ref="B308:F308"/>
    <mergeCell ref="B309:F309"/>
    <mergeCell ref="B310:F310"/>
    <mergeCell ref="B311:F311"/>
    <mergeCell ref="B312:F312"/>
    <mergeCell ref="B313:F313"/>
    <mergeCell ref="B301:F301"/>
    <mergeCell ref="B302:F302"/>
    <mergeCell ref="B303:F303"/>
    <mergeCell ref="A305:I305"/>
    <mergeCell ref="B306:F306"/>
    <mergeCell ref="B307:F307"/>
    <mergeCell ref="B293:F293"/>
    <mergeCell ref="B294:F294"/>
    <mergeCell ref="B295:F295"/>
    <mergeCell ref="B298:F298"/>
    <mergeCell ref="B299:F299"/>
    <mergeCell ref="B300:F300"/>
    <mergeCell ref="B282:F282"/>
    <mergeCell ref="B288:F288"/>
    <mergeCell ref="B289:F289"/>
    <mergeCell ref="B290:F290"/>
    <mergeCell ref="B291:F291"/>
    <mergeCell ref="B292:F292"/>
    <mergeCell ref="B275:F275"/>
    <mergeCell ref="B276:F276"/>
    <mergeCell ref="B277:F277"/>
    <mergeCell ref="B278:F278"/>
    <mergeCell ref="B279:F279"/>
    <mergeCell ref="B281:F281"/>
    <mergeCell ref="B266:F266"/>
    <mergeCell ref="B268:F268"/>
    <mergeCell ref="B269:F269"/>
    <mergeCell ref="B270:F270"/>
    <mergeCell ref="B271:F271"/>
    <mergeCell ref="B272:F272"/>
    <mergeCell ref="B259:F259"/>
    <mergeCell ref="B260:F260"/>
    <mergeCell ref="B261:F261"/>
    <mergeCell ref="B262:F262"/>
    <mergeCell ref="B263:F263"/>
    <mergeCell ref="B265:F265"/>
    <mergeCell ref="B251:F251"/>
    <mergeCell ref="B252:F252"/>
    <mergeCell ref="B253:F253"/>
    <mergeCell ref="B256:F256"/>
    <mergeCell ref="B257:F257"/>
    <mergeCell ref="B258:F258"/>
    <mergeCell ref="B245:F245"/>
    <mergeCell ref="B246:F246"/>
    <mergeCell ref="B247:F247"/>
    <mergeCell ref="B248:F248"/>
    <mergeCell ref="B249:F249"/>
    <mergeCell ref="B250:F250"/>
    <mergeCell ref="B238:F238"/>
    <mergeCell ref="B239:F239"/>
    <mergeCell ref="B240:F240"/>
    <mergeCell ref="B242:F242"/>
    <mergeCell ref="B243:F243"/>
    <mergeCell ref="B244:F244"/>
    <mergeCell ref="B231:F231"/>
    <mergeCell ref="B232:F232"/>
    <mergeCell ref="B234:F234"/>
    <mergeCell ref="B235:F235"/>
    <mergeCell ref="B236:F236"/>
    <mergeCell ref="B237:F237"/>
    <mergeCell ref="B225:F225"/>
    <mergeCell ref="B226:F226"/>
    <mergeCell ref="B227:F227"/>
    <mergeCell ref="B228:F228"/>
    <mergeCell ref="B229:F229"/>
    <mergeCell ref="B230:F230"/>
    <mergeCell ref="A219:I219"/>
    <mergeCell ref="B220:F220"/>
    <mergeCell ref="B221:F221"/>
    <mergeCell ref="B222:F222"/>
    <mergeCell ref="B223:F223"/>
    <mergeCell ref="B224:F224"/>
    <mergeCell ref="B212:F212"/>
    <mergeCell ref="B213:F213"/>
    <mergeCell ref="B214:F214"/>
    <mergeCell ref="B215:F215"/>
    <mergeCell ref="B216:F216"/>
    <mergeCell ref="B217:F217"/>
    <mergeCell ref="B201:F201"/>
    <mergeCell ref="B202:F202"/>
    <mergeCell ref="B203:F203"/>
    <mergeCell ref="B204:F204"/>
    <mergeCell ref="B205:F205"/>
    <mergeCell ref="B211:F211"/>
    <mergeCell ref="B195:F195"/>
    <mergeCell ref="B196:F196"/>
    <mergeCell ref="B197:F197"/>
    <mergeCell ref="B198:F198"/>
    <mergeCell ref="B199:F199"/>
    <mergeCell ref="B200:F200"/>
    <mergeCell ref="B189:F189"/>
    <mergeCell ref="B190:F190"/>
    <mergeCell ref="B191:F191"/>
    <mergeCell ref="B192:F192"/>
    <mergeCell ref="B193:F193"/>
    <mergeCell ref="B194:F194"/>
    <mergeCell ref="B182:F182"/>
    <mergeCell ref="B183:F183"/>
    <mergeCell ref="A185:I185"/>
    <mergeCell ref="B186:F186"/>
    <mergeCell ref="B187:F187"/>
    <mergeCell ref="B188:F188"/>
    <mergeCell ref="B176:F176"/>
    <mergeCell ref="B177:F177"/>
    <mergeCell ref="B178:F178"/>
    <mergeCell ref="B179:F179"/>
    <mergeCell ref="B180:F180"/>
    <mergeCell ref="B181:F181"/>
    <mergeCell ref="B170:F170"/>
    <mergeCell ref="B171:F171"/>
    <mergeCell ref="B172:F172"/>
    <mergeCell ref="B173:F173"/>
    <mergeCell ref="B174:F174"/>
    <mergeCell ref="B175:F175"/>
    <mergeCell ref="B164:F164"/>
    <mergeCell ref="B165:F165"/>
    <mergeCell ref="B166:F166"/>
    <mergeCell ref="B167:F167"/>
    <mergeCell ref="B168:F168"/>
    <mergeCell ref="B169:F169"/>
    <mergeCell ref="B158:F158"/>
    <mergeCell ref="B159:F159"/>
    <mergeCell ref="B160:F160"/>
    <mergeCell ref="B161:F161"/>
    <mergeCell ref="B162:F162"/>
    <mergeCell ref="B163:F163"/>
    <mergeCell ref="B152:F152"/>
    <mergeCell ref="B153:F153"/>
    <mergeCell ref="B154:F154"/>
    <mergeCell ref="B155:F155"/>
    <mergeCell ref="B156:F156"/>
    <mergeCell ref="B157:F157"/>
    <mergeCell ref="B146:F146"/>
    <mergeCell ref="B147:F147"/>
    <mergeCell ref="B148:F148"/>
    <mergeCell ref="B149:F149"/>
    <mergeCell ref="B150:F150"/>
    <mergeCell ref="B151:F151"/>
    <mergeCell ref="B140:F140"/>
    <mergeCell ref="B141:F141"/>
    <mergeCell ref="B142:F142"/>
    <mergeCell ref="B143:F143"/>
    <mergeCell ref="B144:F144"/>
    <mergeCell ref="B145:F145"/>
    <mergeCell ref="B134:F134"/>
    <mergeCell ref="B135:F135"/>
    <mergeCell ref="B136:F136"/>
    <mergeCell ref="B137:F137"/>
    <mergeCell ref="B138:F138"/>
    <mergeCell ref="B139:F139"/>
    <mergeCell ref="A128:I128"/>
    <mergeCell ref="B129:F129"/>
    <mergeCell ref="B130:F130"/>
    <mergeCell ref="B131:F131"/>
    <mergeCell ref="B132:F132"/>
    <mergeCell ref="B133:F133"/>
    <mergeCell ref="A122:A123"/>
    <mergeCell ref="B122:F123"/>
    <mergeCell ref="D124:F124"/>
    <mergeCell ref="D125:F125"/>
    <mergeCell ref="D126:F126"/>
    <mergeCell ref="B127:F127"/>
    <mergeCell ref="B112:F112"/>
    <mergeCell ref="B113:F113"/>
    <mergeCell ref="B114:F114"/>
    <mergeCell ref="B115:F115"/>
    <mergeCell ref="B117:F117"/>
    <mergeCell ref="B119:F119"/>
    <mergeCell ref="B105:F105"/>
    <mergeCell ref="B106:F106"/>
    <mergeCell ref="B107:F107"/>
    <mergeCell ref="A109:I109"/>
    <mergeCell ref="B110:F110"/>
    <mergeCell ref="B111:F111"/>
    <mergeCell ref="B98:F98"/>
    <mergeCell ref="A100:I100"/>
    <mergeCell ref="B101:F101"/>
    <mergeCell ref="B102:F102"/>
    <mergeCell ref="B103:F103"/>
    <mergeCell ref="B104:F104"/>
    <mergeCell ref="B92:F92"/>
    <mergeCell ref="B93:F93"/>
    <mergeCell ref="B94:F94"/>
    <mergeCell ref="B95:F95"/>
    <mergeCell ref="B96:F96"/>
    <mergeCell ref="B97:F97"/>
    <mergeCell ref="B84:F84"/>
    <mergeCell ref="B85:F85"/>
    <mergeCell ref="B86:F86"/>
    <mergeCell ref="B87:F87"/>
    <mergeCell ref="B88:F88"/>
    <mergeCell ref="A91:I91"/>
    <mergeCell ref="B77:F77"/>
    <mergeCell ref="B78:F78"/>
    <mergeCell ref="B79:F79"/>
    <mergeCell ref="A81:I81"/>
    <mergeCell ref="B82:F82"/>
    <mergeCell ref="B83:F83"/>
    <mergeCell ref="B71:F71"/>
    <mergeCell ref="B72:F72"/>
    <mergeCell ref="B73:F73"/>
    <mergeCell ref="B74:F74"/>
    <mergeCell ref="B75:F75"/>
    <mergeCell ref="B76:F76"/>
    <mergeCell ref="B65:F65"/>
    <mergeCell ref="B66:F66"/>
    <mergeCell ref="B67:F67"/>
    <mergeCell ref="B68:F68"/>
    <mergeCell ref="B69:F69"/>
    <mergeCell ref="B70:F70"/>
    <mergeCell ref="B59:F59"/>
    <mergeCell ref="B60:F60"/>
    <mergeCell ref="B61:F61"/>
    <mergeCell ref="B62:F62"/>
    <mergeCell ref="B63:F63"/>
    <mergeCell ref="B64:F64"/>
    <mergeCell ref="B53:F53"/>
    <mergeCell ref="B54:F54"/>
    <mergeCell ref="B55:F55"/>
    <mergeCell ref="B56:F56"/>
    <mergeCell ref="B57:F57"/>
    <mergeCell ref="A58:I58"/>
    <mergeCell ref="B46:F46"/>
    <mergeCell ref="B47:F47"/>
    <mergeCell ref="B48:F48"/>
    <mergeCell ref="A50:I50"/>
    <mergeCell ref="B51:F51"/>
    <mergeCell ref="B52:F52"/>
    <mergeCell ref="B40:F40"/>
    <mergeCell ref="B41:F41"/>
    <mergeCell ref="B42:F42"/>
    <mergeCell ref="B43:F43"/>
    <mergeCell ref="B44:F44"/>
    <mergeCell ref="B45:F45"/>
    <mergeCell ref="B33:F33"/>
    <mergeCell ref="A35:I35"/>
    <mergeCell ref="B36:F36"/>
    <mergeCell ref="B37:F37"/>
    <mergeCell ref="B38:F38"/>
    <mergeCell ref="B39:F39"/>
    <mergeCell ref="B27:F27"/>
    <mergeCell ref="B28:F28"/>
    <mergeCell ref="B29:F29"/>
    <mergeCell ref="B30:F30"/>
    <mergeCell ref="B31:F31"/>
    <mergeCell ref="B32:F32"/>
    <mergeCell ref="B21:F21"/>
    <mergeCell ref="B22:F22"/>
    <mergeCell ref="B23:F23"/>
    <mergeCell ref="B24:F24"/>
    <mergeCell ref="B25:F25"/>
    <mergeCell ref="B26:F26"/>
    <mergeCell ref="B15:F15"/>
    <mergeCell ref="B16:F16"/>
    <mergeCell ref="B17:F17"/>
    <mergeCell ref="B18:F18"/>
    <mergeCell ref="B19:F19"/>
    <mergeCell ref="A20:I20"/>
    <mergeCell ref="A7:I7"/>
    <mergeCell ref="A10:A11"/>
    <mergeCell ref="B10:F11"/>
    <mergeCell ref="D12:F12"/>
    <mergeCell ref="D13:F13"/>
    <mergeCell ref="D14:F14"/>
    <mergeCell ref="A1:D1"/>
    <mergeCell ref="A2:E2"/>
    <mergeCell ref="B3:E3"/>
    <mergeCell ref="B4:E4"/>
    <mergeCell ref="A5:E5"/>
    <mergeCell ref="A6:I6"/>
  </mergeCells>
  <pageMargins left="0.7" right="0.7" top="0.75" bottom="0.75" header="0.3" footer="0.3"/>
  <pageSetup paperSize="9" scale="67" fitToHeight="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7"/>
  <sheetViews>
    <sheetView workbookViewId="0">
      <selection activeCell="F3" sqref="F3"/>
    </sheetView>
  </sheetViews>
  <sheetFormatPr defaultColWidth="9.140625" defaultRowHeight="15" x14ac:dyDescent="0.25"/>
  <cols>
    <col min="1" max="1" width="19.85546875" style="25" customWidth="1"/>
    <col min="2" max="5" width="9.140625" style="25"/>
    <col min="6" max="6" width="27.5703125" style="25" customWidth="1"/>
    <col min="7" max="7" width="29.5703125" style="26" customWidth="1"/>
    <col min="8" max="8" width="28.7109375" style="25" customWidth="1"/>
    <col min="9" max="9" width="24.5703125" style="25" customWidth="1"/>
    <col min="10" max="16384" width="9.140625" style="25"/>
  </cols>
  <sheetData>
    <row r="1" spans="1:9" ht="73.5" customHeight="1" x14ac:dyDescent="0.25">
      <c r="A1" s="141"/>
      <c r="B1" s="141"/>
      <c r="C1" s="141"/>
      <c r="D1" s="141"/>
      <c r="E1" s="25" t="s">
        <v>27</v>
      </c>
    </row>
    <row r="2" spans="1:9" s="26" customFormat="1" ht="15" customHeight="1" x14ac:dyDescent="0.25">
      <c r="A2" s="142" t="s">
        <v>281</v>
      </c>
      <c r="B2" s="142"/>
      <c r="C2" s="142"/>
      <c r="D2" s="142"/>
      <c r="E2" s="142"/>
      <c r="F2" s="27"/>
      <c r="G2" s="27"/>
      <c r="H2" s="27"/>
      <c r="I2" s="28"/>
    </row>
    <row r="3" spans="1:9" s="26" customFormat="1" ht="15" customHeight="1" x14ac:dyDescent="0.25">
      <c r="A3" s="29" t="s">
        <v>47</v>
      </c>
      <c r="B3" s="143" t="s">
        <v>312</v>
      </c>
      <c r="C3" s="143"/>
      <c r="D3" s="143"/>
      <c r="E3" s="143"/>
      <c r="I3" s="30"/>
    </row>
    <row r="4" spans="1:9" s="26" customFormat="1" ht="15" customHeight="1" x14ac:dyDescent="0.25">
      <c r="A4" s="29" t="s">
        <v>48</v>
      </c>
      <c r="B4" s="143" t="s">
        <v>314</v>
      </c>
      <c r="C4" s="143"/>
      <c r="D4" s="143"/>
      <c r="E4" s="143"/>
      <c r="I4" s="30"/>
    </row>
    <row r="5" spans="1:9" s="26" customFormat="1" ht="15" customHeight="1" x14ac:dyDescent="0.25">
      <c r="A5" s="143" t="s">
        <v>315</v>
      </c>
      <c r="B5" s="143"/>
      <c r="C5" s="143"/>
      <c r="D5" s="143"/>
      <c r="E5" s="143"/>
      <c r="I5" s="30"/>
    </row>
    <row r="6" spans="1:9" s="31" customFormat="1" ht="18.75" x14ac:dyDescent="0.3">
      <c r="A6" s="135" t="s">
        <v>49</v>
      </c>
      <c r="B6" s="135"/>
      <c r="C6" s="135"/>
      <c r="D6" s="135"/>
      <c r="E6" s="135"/>
      <c r="F6" s="135"/>
      <c r="G6" s="135"/>
      <c r="H6" s="135"/>
      <c r="I6" s="135"/>
    </row>
    <row r="7" spans="1:9" s="31" customFormat="1" ht="18.75" x14ac:dyDescent="0.3">
      <c r="A7" s="135" t="s">
        <v>50</v>
      </c>
      <c r="B7" s="135"/>
      <c r="C7" s="135"/>
      <c r="D7" s="135"/>
      <c r="E7" s="135"/>
      <c r="F7" s="135"/>
      <c r="G7" s="135"/>
      <c r="H7" s="135"/>
      <c r="I7" s="135"/>
    </row>
    <row r="8" spans="1:9" s="31" customFormat="1" ht="18.75" x14ac:dyDescent="0.3">
      <c r="A8" s="88"/>
      <c r="B8" s="88"/>
      <c r="C8" s="88"/>
      <c r="D8" s="88"/>
      <c r="E8" s="88"/>
      <c r="F8" s="88"/>
      <c r="G8" s="88"/>
      <c r="H8" s="88"/>
      <c r="I8" s="88" t="s">
        <v>256</v>
      </c>
    </row>
    <row r="10" spans="1:9" x14ac:dyDescent="0.25">
      <c r="A10" s="136" t="s">
        <v>51</v>
      </c>
      <c r="B10" s="136" t="s">
        <v>52</v>
      </c>
      <c r="C10" s="136"/>
      <c r="D10" s="136"/>
      <c r="E10" s="136"/>
      <c r="F10" s="136"/>
      <c r="G10" s="32" t="s">
        <v>53</v>
      </c>
      <c r="H10" s="32" t="s">
        <v>54</v>
      </c>
      <c r="I10" s="32" t="s">
        <v>54</v>
      </c>
    </row>
    <row r="11" spans="1:9" x14ac:dyDescent="0.25">
      <c r="A11" s="137"/>
      <c r="B11" s="137"/>
      <c r="C11" s="137"/>
      <c r="D11" s="137"/>
      <c r="E11" s="137"/>
      <c r="F11" s="137"/>
      <c r="G11" s="33" t="s">
        <v>55</v>
      </c>
      <c r="H11" s="33" t="s">
        <v>56</v>
      </c>
      <c r="I11" s="33" t="s">
        <v>57</v>
      </c>
    </row>
    <row r="12" spans="1:9" s="26" customFormat="1" x14ac:dyDescent="0.25">
      <c r="A12" s="34" t="s">
        <v>58</v>
      </c>
      <c r="B12" s="35" t="s">
        <v>59</v>
      </c>
      <c r="C12" s="34"/>
      <c r="D12" s="138" t="s">
        <v>60</v>
      </c>
      <c r="E12" s="138"/>
      <c r="F12" s="138"/>
      <c r="G12" s="36">
        <f t="shared" ref="G12:I12" si="0">G13</f>
        <v>669862</v>
      </c>
      <c r="H12" s="36">
        <f t="shared" si="0"/>
        <v>607936</v>
      </c>
      <c r="I12" s="36">
        <f t="shared" si="0"/>
        <v>621872</v>
      </c>
    </row>
    <row r="13" spans="1:9" x14ac:dyDescent="0.25">
      <c r="A13" s="85" t="s">
        <v>61</v>
      </c>
      <c r="B13" s="37" t="s">
        <v>62</v>
      </c>
      <c r="C13" s="85"/>
      <c r="D13" s="139" t="s">
        <v>63</v>
      </c>
      <c r="E13" s="139"/>
      <c r="F13" s="139"/>
      <c r="G13" s="38">
        <f t="shared" ref="G13:I13" si="1">G15</f>
        <v>669862</v>
      </c>
      <c r="H13" s="38">
        <f t="shared" si="1"/>
        <v>607936</v>
      </c>
      <c r="I13" s="38">
        <f t="shared" si="1"/>
        <v>621872</v>
      </c>
    </row>
    <row r="14" spans="1:9" ht="14.25" customHeight="1" x14ac:dyDescent="0.25">
      <c r="A14" s="39" t="s">
        <v>64</v>
      </c>
      <c r="B14" s="40">
        <v>10225</v>
      </c>
      <c r="C14" s="39"/>
      <c r="D14" s="140" t="s">
        <v>289</v>
      </c>
      <c r="E14" s="140"/>
      <c r="F14" s="140"/>
      <c r="G14" s="41">
        <f t="shared" ref="G14:I14" si="2">G15</f>
        <v>669862</v>
      </c>
      <c r="H14" s="41">
        <f t="shared" si="2"/>
        <v>607936</v>
      </c>
      <c r="I14" s="41">
        <f t="shared" si="2"/>
        <v>621872</v>
      </c>
    </row>
    <row r="15" spans="1:9" x14ac:dyDescent="0.25">
      <c r="A15" s="89"/>
      <c r="B15" s="148" t="s">
        <v>65</v>
      </c>
      <c r="C15" s="148"/>
      <c r="D15" s="148"/>
      <c r="E15" s="148"/>
      <c r="F15" s="148"/>
      <c r="G15" s="42">
        <f>SUM(G16+G21+G36+G51+G59+G82+G92+G101+G110)</f>
        <v>669862</v>
      </c>
      <c r="H15" s="42">
        <f t="shared" ref="H15:I15" si="3">SUM(H16+H21+H36+H51+H59+H82+H92+H101+H110)</f>
        <v>607936</v>
      </c>
      <c r="I15" s="42">
        <f t="shared" si="3"/>
        <v>621872</v>
      </c>
    </row>
    <row r="16" spans="1:9" x14ac:dyDescent="0.25">
      <c r="A16" s="43">
        <v>9</v>
      </c>
      <c r="B16" s="149" t="s">
        <v>66</v>
      </c>
      <c r="C16" s="149"/>
      <c r="D16" s="149"/>
      <c r="E16" s="149"/>
      <c r="F16" s="149"/>
      <c r="G16" s="44">
        <f t="shared" ref="G16:I18" si="4">G17</f>
        <v>0</v>
      </c>
      <c r="H16" s="44">
        <f t="shared" si="4"/>
        <v>0</v>
      </c>
      <c r="I16" s="44">
        <f t="shared" si="4"/>
        <v>0</v>
      </c>
    </row>
    <row r="17" spans="1:9" x14ac:dyDescent="0.25">
      <c r="A17" s="43">
        <v>92</v>
      </c>
      <c r="B17" s="149" t="s">
        <v>46</v>
      </c>
      <c r="C17" s="149"/>
      <c r="D17" s="149"/>
      <c r="E17" s="149"/>
      <c r="F17" s="149"/>
      <c r="G17" s="44">
        <f t="shared" si="4"/>
        <v>0</v>
      </c>
      <c r="H17" s="44">
        <f t="shared" si="4"/>
        <v>0</v>
      </c>
      <c r="I17" s="44">
        <f t="shared" si="4"/>
        <v>0</v>
      </c>
    </row>
    <row r="18" spans="1:9" x14ac:dyDescent="0.25">
      <c r="A18" s="45">
        <v>922</v>
      </c>
      <c r="B18" s="150" t="s">
        <v>67</v>
      </c>
      <c r="C18" s="150"/>
      <c r="D18" s="150"/>
      <c r="E18" s="150"/>
      <c r="F18" s="150"/>
      <c r="G18" s="46">
        <f t="shared" si="4"/>
        <v>0</v>
      </c>
      <c r="H18" s="46">
        <f t="shared" si="4"/>
        <v>0</v>
      </c>
      <c r="I18" s="46">
        <f t="shared" si="4"/>
        <v>0</v>
      </c>
    </row>
    <row r="19" spans="1:9" x14ac:dyDescent="0.25">
      <c r="A19" s="47">
        <v>9222</v>
      </c>
      <c r="B19" s="151" t="s">
        <v>68</v>
      </c>
      <c r="C19" s="151"/>
      <c r="D19" s="151"/>
      <c r="E19" s="151"/>
      <c r="F19" s="151"/>
      <c r="G19" s="48">
        <v>0</v>
      </c>
      <c r="H19" s="48">
        <v>0</v>
      </c>
      <c r="I19" s="48">
        <v>0</v>
      </c>
    </row>
    <row r="20" spans="1:9" ht="15" customHeight="1" x14ac:dyDescent="0.25">
      <c r="A20" s="152" t="s">
        <v>69</v>
      </c>
      <c r="B20" s="152"/>
      <c r="C20" s="152"/>
      <c r="D20" s="152"/>
      <c r="E20" s="152"/>
      <c r="F20" s="152"/>
      <c r="G20" s="152"/>
      <c r="H20" s="152"/>
      <c r="I20" s="152"/>
    </row>
    <row r="21" spans="1:9" ht="28.5" customHeight="1" x14ac:dyDescent="0.25">
      <c r="A21" s="49" t="s">
        <v>70</v>
      </c>
      <c r="B21" s="144" t="s">
        <v>71</v>
      </c>
      <c r="C21" s="144"/>
      <c r="D21" s="144"/>
      <c r="E21" s="144"/>
      <c r="F21" s="144"/>
      <c r="G21" s="50">
        <f t="shared" ref="G21:I21" si="5">SUM(G22+G28)</f>
        <v>500365</v>
      </c>
      <c r="H21" s="50">
        <f t="shared" si="5"/>
        <v>514301</v>
      </c>
      <c r="I21" s="50">
        <f t="shared" si="5"/>
        <v>528237</v>
      </c>
    </row>
    <row r="22" spans="1:9" x14ac:dyDescent="0.25">
      <c r="A22" s="51" t="s">
        <v>72</v>
      </c>
      <c r="B22" s="145" t="s">
        <v>73</v>
      </c>
      <c r="C22" s="145"/>
      <c r="D22" s="145"/>
      <c r="E22" s="145"/>
      <c r="F22" s="145"/>
      <c r="G22" s="52">
        <f t="shared" ref="G22:I24" si="6">SUM(G23)</f>
        <v>491074</v>
      </c>
      <c r="H22" s="52">
        <f t="shared" si="6"/>
        <v>504347</v>
      </c>
      <c r="I22" s="52">
        <f t="shared" si="6"/>
        <v>517619</v>
      </c>
    </row>
    <row r="23" spans="1:9" s="26" customFormat="1" x14ac:dyDescent="0.25">
      <c r="A23" s="53">
        <v>6</v>
      </c>
      <c r="B23" s="146" t="s">
        <v>1</v>
      </c>
      <c r="C23" s="146"/>
      <c r="D23" s="146"/>
      <c r="E23" s="146"/>
      <c r="F23" s="146"/>
      <c r="G23" s="54">
        <f t="shared" si="6"/>
        <v>491074</v>
      </c>
      <c r="H23" s="54">
        <f t="shared" si="6"/>
        <v>504347</v>
      </c>
      <c r="I23" s="54">
        <f t="shared" si="6"/>
        <v>517619</v>
      </c>
    </row>
    <row r="24" spans="1:9" s="26" customFormat="1" x14ac:dyDescent="0.25">
      <c r="A24" s="53">
        <v>63</v>
      </c>
      <c r="B24" s="146" t="s">
        <v>74</v>
      </c>
      <c r="C24" s="146"/>
      <c r="D24" s="146"/>
      <c r="E24" s="146"/>
      <c r="F24" s="146"/>
      <c r="G24" s="54">
        <f t="shared" si="6"/>
        <v>491074</v>
      </c>
      <c r="H24" s="54">
        <f t="shared" si="6"/>
        <v>504347</v>
      </c>
      <c r="I24" s="54">
        <f t="shared" si="6"/>
        <v>517619</v>
      </c>
    </row>
    <row r="25" spans="1:9" s="26" customFormat="1" x14ac:dyDescent="0.25">
      <c r="A25" s="53">
        <v>636</v>
      </c>
      <c r="B25" s="146" t="s">
        <v>75</v>
      </c>
      <c r="C25" s="146"/>
      <c r="D25" s="146"/>
      <c r="E25" s="146"/>
      <c r="F25" s="146"/>
      <c r="G25" s="54">
        <f t="shared" ref="G25:I25" si="7">SUM(G26:G26)</f>
        <v>491074</v>
      </c>
      <c r="H25" s="54">
        <f t="shared" si="7"/>
        <v>504347</v>
      </c>
      <c r="I25" s="54">
        <f t="shared" si="7"/>
        <v>517619</v>
      </c>
    </row>
    <row r="26" spans="1:9" s="57" customFormat="1" x14ac:dyDescent="0.25">
      <c r="A26" s="55">
        <v>6361</v>
      </c>
      <c r="B26" s="147" t="s">
        <v>76</v>
      </c>
      <c r="C26" s="147"/>
      <c r="D26" s="147"/>
      <c r="E26" s="147"/>
      <c r="F26" s="147"/>
      <c r="G26" s="56">
        <f t="shared" ref="G26:I26" si="8">SUM(G27)</f>
        <v>491074</v>
      </c>
      <c r="H26" s="56">
        <f t="shared" si="8"/>
        <v>504347</v>
      </c>
      <c r="I26" s="56">
        <f t="shared" si="8"/>
        <v>517619</v>
      </c>
    </row>
    <row r="27" spans="1:9" s="57" customFormat="1" x14ac:dyDescent="0.25">
      <c r="A27" s="57">
        <v>63612</v>
      </c>
      <c r="B27" s="153" t="s">
        <v>77</v>
      </c>
      <c r="C27" s="153"/>
      <c r="D27" s="153"/>
      <c r="E27" s="153"/>
      <c r="F27" s="153"/>
      <c r="G27" s="58">
        <v>491074</v>
      </c>
      <c r="H27" s="58">
        <v>504347</v>
      </c>
      <c r="I27" s="58">
        <v>517619</v>
      </c>
    </row>
    <row r="28" spans="1:9" x14ac:dyDescent="0.25">
      <c r="A28" s="51" t="s">
        <v>78</v>
      </c>
      <c r="B28" s="145" t="s">
        <v>79</v>
      </c>
      <c r="C28" s="145"/>
      <c r="D28" s="145"/>
      <c r="E28" s="145"/>
      <c r="F28" s="145"/>
      <c r="G28" s="52">
        <f t="shared" ref="G28:I32" si="9">SUM(G29)</f>
        <v>9291</v>
      </c>
      <c r="H28" s="52">
        <f t="shared" si="9"/>
        <v>9954</v>
      </c>
      <c r="I28" s="52">
        <f t="shared" si="9"/>
        <v>10618</v>
      </c>
    </row>
    <row r="29" spans="1:9" x14ac:dyDescent="0.25">
      <c r="A29" s="53">
        <v>6</v>
      </c>
      <c r="B29" s="146" t="s">
        <v>1</v>
      </c>
      <c r="C29" s="146"/>
      <c r="D29" s="146"/>
      <c r="E29" s="146"/>
      <c r="F29" s="146"/>
      <c r="G29" s="54">
        <f t="shared" si="9"/>
        <v>9291</v>
      </c>
      <c r="H29" s="54">
        <f t="shared" si="9"/>
        <v>9954</v>
      </c>
      <c r="I29" s="54">
        <f t="shared" si="9"/>
        <v>10618</v>
      </c>
    </row>
    <row r="30" spans="1:9" s="26" customFormat="1" x14ac:dyDescent="0.25">
      <c r="A30" s="53">
        <v>63</v>
      </c>
      <c r="B30" s="146" t="s">
        <v>74</v>
      </c>
      <c r="C30" s="146"/>
      <c r="D30" s="146"/>
      <c r="E30" s="146"/>
      <c r="F30" s="146"/>
      <c r="G30" s="54">
        <f t="shared" si="9"/>
        <v>9291</v>
      </c>
      <c r="H30" s="54">
        <f t="shared" si="9"/>
        <v>9954</v>
      </c>
      <c r="I30" s="54">
        <f t="shared" si="9"/>
        <v>10618</v>
      </c>
    </row>
    <row r="31" spans="1:9" s="26" customFormat="1" x14ac:dyDescent="0.25">
      <c r="A31" s="53">
        <v>636</v>
      </c>
      <c r="B31" s="146" t="s">
        <v>75</v>
      </c>
      <c r="C31" s="146"/>
      <c r="D31" s="146"/>
      <c r="E31" s="146"/>
      <c r="F31" s="146"/>
      <c r="G31" s="54">
        <f t="shared" si="9"/>
        <v>9291</v>
      </c>
      <c r="H31" s="54">
        <f t="shared" si="9"/>
        <v>9954</v>
      </c>
      <c r="I31" s="54">
        <f t="shared" si="9"/>
        <v>10618</v>
      </c>
    </row>
    <row r="32" spans="1:9" s="57" customFormat="1" x14ac:dyDescent="0.25">
      <c r="A32" s="55">
        <v>6362</v>
      </c>
      <c r="B32" s="147" t="s">
        <v>80</v>
      </c>
      <c r="C32" s="147"/>
      <c r="D32" s="147"/>
      <c r="E32" s="147"/>
      <c r="F32" s="147"/>
      <c r="G32" s="56">
        <f t="shared" si="9"/>
        <v>9291</v>
      </c>
      <c r="H32" s="56">
        <f t="shared" si="9"/>
        <v>9954</v>
      </c>
      <c r="I32" s="56">
        <f t="shared" si="9"/>
        <v>10618</v>
      </c>
    </row>
    <row r="33" spans="1:9" s="57" customFormat="1" x14ac:dyDescent="0.25">
      <c r="A33" s="57">
        <v>63621</v>
      </c>
      <c r="B33" s="153" t="s">
        <v>81</v>
      </c>
      <c r="C33" s="153"/>
      <c r="D33" s="153"/>
      <c r="E33" s="153"/>
      <c r="F33" s="153"/>
      <c r="G33" s="58">
        <v>9291</v>
      </c>
      <c r="H33" s="58">
        <v>9954</v>
      </c>
      <c r="I33" s="58">
        <v>10618</v>
      </c>
    </row>
    <row r="34" spans="1:9" s="57" customFormat="1" ht="44.25" customHeight="1" x14ac:dyDescent="0.25">
      <c r="B34" s="84"/>
      <c r="C34" s="84"/>
      <c r="D34" s="84"/>
      <c r="E34" s="84"/>
      <c r="F34" s="84"/>
      <c r="G34" s="60"/>
      <c r="H34" s="61"/>
      <c r="I34" s="61"/>
    </row>
    <row r="35" spans="1:9" ht="15" customHeight="1" x14ac:dyDescent="0.25">
      <c r="A35" s="152" t="s">
        <v>283</v>
      </c>
      <c r="B35" s="152"/>
      <c r="C35" s="152"/>
      <c r="D35" s="152"/>
      <c r="E35" s="152"/>
      <c r="F35" s="152"/>
      <c r="G35" s="152"/>
      <c r="H35" s="152"/>
      <c r="I35" s="152"/>
    </row>
    <row r="36" spans="1:9" ht="28.5" customHeight="1" x14ac:dyDescent="0.25">
      <c r="A36" s="49" t="s">
        <v>70</v>
      </c>
      <c r="B36" s="144" t="s">
        <v>71</v>
      </c>
      <c r="C36" s="144"/>
      <c r="D36" s="144"/>
      <c r="E36" s="144"/>
      <c r="F36" s="144"/>
      <c r="G36" s="50">
        <f t="shared" ref="G36:I36" si="10">SUM(G37+G43)</f>
        <v>59725</v>
      </c>
      <c r="H36" s="50">
        <f t="shared" si="10"/>
        <v>26544</v>
      </c>
      <c r="I36" s="50">
        <f t="shared" si="10"/>
        <v>26544</v>
      </c>
    </row>
    <row r="37" spans="1:9" x14ac:dyDescent="0.25">
      <c r="A37" s="51" t="s">
        <v>72</v>
      </c>
      <c r="B37" s="145" t="s">
        <v>285</v>
      </c>
      <c r="C37" s="145"/>
      <c r="D37" s="145"/>
      <c r="E37" s="145"/>
      <c r="F37" s="145"/>
      <c r="G37" s="52">
        <f t="shared" ref="G37:I39" si="11">SUM(G38)</f>
        <v>26544</v>
      </c>
      <c r="H37" s="52">
        <f t="shared" si="11"/>
        <v>26544</v>
      </c>
      <c r="I37" s="52">
        <f t="shared" si="11"/>
        <v>26544</v>
      </c>
    </row>
    <row r="38" spans="1:9" s="26" customFormat="1" x14ac:dyDescent="0.25">
      <c r="A38" s="53">
        <v>6</v>
      </c>
      <c r="B38" s="146" t="s">
        <v>1</v>
      </c>
      <c r="C38" s="146"/>
      <c r="D38" s="146"/>
      <c r="E38" s="146"/>
      <c r="F38" s="146"/>
      <c r="G38" s="54">
        <f t="shared" si="11"/>
        <v>26544</v>
      </c>
      <c r="H38" s="54">
        <f t="shared" si="11"/>
        <v>26544</v>
      </c>
      <c r="I38" s="54">
        <f t="shared" si="11"/>
        <v>26544</v>
      </c>
    </row>
    <row r="39" spans="1:9" s="26" customFormat="1" x14ac:dyDescent="0.25">
      <c r="A39" s="53">
        <v>63</v>
      </c>
      <c r="B39" s="146" t="s">
        <v>74</v>
      </c>
      <c r="C39" s="146"/>
      <c r="D39" s="146"/>
      <c r="E39" s="146"/>
      <c r="F39" s="146"/>
      <c r="G39" s="54">
        <f t="shared" si="11"/>
        <v>26544</v>
      </c>
      <c r="H39" s="54">
        <f t="shared" si="11"/>
        <v>26544</v>
      </c>
      <c r="I39" s="54">
        <f t="shared" si="11"/>
        <v>26544</v>
      </c>
    </row>
    <row r="40" spans="1:9" s="26" customFormat="1" x14ac:dyDescent="0.25">
      <c r="A40" s="53">
        <v>636</v>
      </c>
      <c r="B40" s="146" t="s">
        <v>75</v>
      </c>
      <c r="C40" s="146"/>
      <c r="D40" s="146"/>
      <c r="E40" s="146"/>
      <c r="F40" s="146"/>
      <c r="G40" s="54">
        <f t="shared" ref="G40:I40" si="12">SUM(G41:G41)</f>
        <v>26544</v>
      </c>
      <c r="H40" s="54">
        <f t="shared" si="12"/>
        <v>26544</v>
      </c>
      <c r="I40" s="54">
        <f t="shared" si="12"/>
        <v>26544</v>
      </c>
    </row>
    <row r="41" spans="1:9" s="57" customFormat="1" x14ac:dyDescent="0.25">
      <c r="A41" s="55">
        <v>6361</v>
      </c>
      <c r="B41" s="147" t="s">
        <v>76</v>
      </c>
      <c r="C41" s="147"/>
      <c r="D41" s="147"/>
      <c r="E41" s="147"/>
      <c r="F41" s="147"/>
      <c r="G41" s="56">
        <f t="shared" ref="G41:I41" si="13">SUM(G42)</f>
        <v>26544</v>
      </c>
      <c r="H41" s="56">
        <f t="shared" si="13"/>
        <v>26544</v>
      </c>
      <c r="I41" s="56">
        <f t="shared" si="13"/>
        <v>26544</v>
      </c>
    </row>
    <row r="42" spans="1:9" s="57" customFormat="1" x14ac:dyDescent="0.25">
      <c r="A42" s="57">
        <v>63613</v>
      </c>
      <c r="B42" s="153" t="s">
        <v>290</v>
      </c>
      <c r="C42" s="153"/>
      <c r="D42" s="153"/>
      <c r="E42" s="153"/>
      <c r="F42" s="153"/>
      <c r="G42" s="58">
        <v>26544</v>
      </c>
      <c r="H42" s="58">
        <v>26544</v>
      </c>
      <c r="I42" s="58">
        <v>26544</v>
      </c>
    </row>
    <row r="43" spans="1:9" x14ac:dyDescent="0.25">
      <c r="A43" s="51" t="s">
        <v>78</v>
      </c>
      <c r="B43" s="145" t="s">
        <v>79</v>
      </c>
      <c r="C43" s="145"/>
      <c r="D43" s="145"/>
      <c r="E43" s="145"/>
      <c r="F43" s="145"/>
      <c r="G43" s="52">
        <f t="shared" ref="G43:I47" si="14">SUM(G44)</f>
        <v>33181</v>
      </c>
      <c r="H43" s="52">
        <f t="shared" si="14"/>
        <v>0</v>
      </c>
      <c r="I43" s="52">
        <f t="shared" si="14"/>
        <v>0</v>
      </c>
    </row>
    <row r="44" spans="1:9" x14ac:dyDescent="0.25">
      <c r="A44" s="53">
        <v>6</v>
      </c>
      <c r="B44" s="146" t="s">
        <v>1</v>
      </c>
      <c r="C44" s="146"/>
      <c r="D44" s="146"/>
      <c r="E44" s="146"/>
      <c r="F44" s="146"/>
      <c r="G44" s="54">
        <f t="shared" si="14"/>
        <v>33181</v>
      </c>
      <c r="H44" s="54">
        <f t="shared" si="14"/>
        <v>0</v>
      </c>
      <c r="I44" s="54">
        <f t="shared" si="14"/>
        <v>0</v>
      </c>
    </row>
    <row r="45" spans="1:9" s="26" customFormat="1" x14ac:dyDescent="0.25">
      <c r="A45" s="53">
        <v>63</v>
      </c>
      <c r="B45" s="146" t="s">
        <v>74</v>
      </c>
      <c r="C45" s="146"/>
      <c r="D45" s="146"/>
      <c r="E45" s="146"/>
      <c r="F45" s="146"/>
      <c r="G45" s="54">
        <f t="shared" si="14"/>
        <v>33181</v>
      </c>
      <c r="H45" s="54">
        <f t="shared" si="14"/>
        <v>0</v>
      </c>
      <c r="I45" s="54">
        <f t="shared" si="14"/>
        <v>0</v>
      </c>
    </row>
    <row r="46" spans="1:9" s="26" customFormat="1" x14ac:dyDescent="0.25">
      <c r="A46" s="53">
        <v>636</v>
      </c>
      <c r="B46" s="146" t="s">
        <v>75</v>
      </c>
      <c r="C46" s="146"/>
      <c r="D46" s="146"/>
      <c r="E46" s="146"/>
      <c r="F46" s="146"/>
      <c r="G46" s="54">
        <f t="shared" si="14"/>
        <v>33181</v>
      </c>
      <c r="H46" s="54">
        <f t="shared" si="14"/>
        <v>0</v>
      </c>
      <c r="I46" s="54">
        <f t="shared" si="14"/>
        <v>0</v>
      </c>
    </row>
    <row r="47" spans="1:9" s="57" customFormat="1" x14ac:dyDescent="0.25">
      <c r="A47" s="55">
        <v>6362</v>
      </c>
      <c r="B47" s="147" t="s">
        <v>80</v>
      </c>
      <c r="C47" s="147"/>
      <c r="D47" s="147"/>
      <c r="E47" s="147"/>
      <c r="F47" s="147"/>
      <c r="G47" s="56">
        <f t="shared" si="14"/>
        <v>33181</v>
      </c>
      <c r="H47" s="56">
        <f t="shared" si="14"/>
        <v>0</v>
      </c>
      <c r="I47" s="56">
        <f t="shared" si="14"/>
        <v>0</v>
      </c>
    </row>
    <row r="48" spans="1:9" s="57" customFormat="1" x14ac:dyDescent="0.25">
      <c r="A48" s="57">
        <v>63621</v>
      </c>
      <c r="B48" s="153" t="s">
        <v>82</v>
      </c>
      <c r="C48" s="153"/>
      <c r="D48" s="153"/>
      <c r="E48" s="153"/>
      <c r="F48" s="153"/>
      <c r="G48" s="58">
        <v>33181</v>
      </c>
      <c r="H48" s="58">
        <v>0</v>
      </c>
      <c r="I48" s="58">
        <v>0</v>
      </c>
    </row>
    <row r="49" spans="1:9" s="57" customFormat="1" x14ac:dyDescent="0.25">
      <c r="B49" s="84"/>
      <c r="C49" s="84"/>
      <c r="D49" s="84"/>
      <c r="E49" s="84"/>
      <c r="F49" s="84"/>
      <c r="G49" s="60"/>
      <c r="H49" s="61"/>
      <c r="I49" s="61"/>
    </row>
    <row r="50" spans="1:9" s="57" customFormat="1" x14ac:dyDescent="0.25">
      <c r="A50" s="152" t="s">
        <v>83</v>
      </c>
      <c r="B50" s="152"/>
      <c r="C50" s="152"/>
      <c r="D50" s="152"/>
      <c r="E50" s="152"/>
      <c r="F50" s="152"/>
      <c r="G50" s="152"/>
      <c r="H50" s="152"/>
      <c r="I50" s="152"/>
    </row>
    <row r="51" spans="1:9" s="57" customFormat="1" x14ac:dyDescent="0.25">
      <c r="A51" s="49" t="s">
        <v>70</v>
      </c>
      <c r="B51" s="144" t="s">
        <v>71</v>
      </c>
      <c r="C51" s="144"/>
      <c r="D51" s="144"/>
      <c r="E51" s="144"/>
      <c r="F51" s="144"/>
      <c r="G51" s="50">
        <f t="shared" ref="G51:I51" si="15">SUM(G52+G58)</f>
        <v>0</v>
      </c>
      <c r="H51" s="50">
        <f t="shared" si="15"/>
        <v>0</v>
      </c>
      <c r="I51" s="50">
        <f t="shared" si="15"/>
        <v>0</v>
      </c>
    </row>
    <row r="52" spans="1:9" s="57" customFormat="1" x14ac:dyDescent="0.25">
      <c r="A52" s="51" t="s">
        <v>72</v>
      </c>
      <c r="B52" s="154" t="s">
        <v>84</v>
      </c>
      <c r="C52" s="154"/>
      <c r="D52" s="154"/>
      <c r="E52" s="154"/>
      <c r="F52" s="154"/>
      <c r="G52" s="52">
        <f t="shared" ref="G52:I54" si="16">SUM(G53)</f>
        <v>0</v>
      </c>
      <c r="H52" s="52">
        <f t="shared" si="16"/>
        <v>0</v>
      </c>
      <c r="I52" s="52">
        <f t="shared" si="16"/>
        <v>0</v>
      </c>
    </row>
    <row r="53" spans="1:9" s="57" customFormat="1" x14ac:dyDescent="0.25">
      <c r="A53" s="53">
        <v>6</v>
      </c>
      <c r="B53" s="156" t="s">
        <v>1</v>
      </c>
      <c r="C53" s="156"/>
      <c r="D53" s="156"/>
      <c r="E53" s="156"/>
      <c r="F53" s="156"/>
      <c r="G53" s="54">
        <f t="shared" si="16"/>
        <v>0</v>
      </c>
      <c r="H53" s="54">
        <f t="shared" si="16"/>
        <v>0</v>
      </c>
      <c r="I53" s="54">
        <f t="shared" si="16"/>
        <v>0</v>
      </c>
    </row>
    <row r="54" spans="1:9" s="57" customFormat="1" x14ac:dyDescent="0.25">
      <c r="A54" s="53">
        <v>63</v>
      </c>
      <c r="B54" s="156" t="s">
        <v>74</v>
      </c>
      <c r="C54" s="156"/>
      <c r="D54" s="156"/>
      <c r="E54" s="156"/>
      <c r="F54" s="156"/>
      <c r="G54" s="54">
        <f t="shared" si="16"/>
        <v>0</v>
      </c>
      <c r="H54" s="54">
        <f t="shared" si="16"/>
        <v>0</v>
      </c>
      <c r="I54" s="54">
        <f t="shared" si="16"/>
        <v>0</v>
      </c>
    </row>
    <row r="55" spans="1:9" s="57" customFormat="1" x14ac:dyDescent="0.25">
      <c r="A55" s="53">
        <v>634</v>
      </c>
      <c r="B55" s="156" t="s">
        <v>85</v>
      </c>
      <c r="C55" s="156"/>
      <c r="D55" s="156"/>
      <c r="E55" s="156"/>
      <c r="F55" s="156"/>
      <c r="G55" s="54">
        <f t="shared" ref="G55:I55" si="17">SUM(G56:G56)</f>
        <v>0</v>
      </c>
      <c r="H55" s="54">
        <f t="shared" si="17"/>
        <v>0</v>
      </c>
      <c r="I55" s="54">
        <f t="shared" si="17"/>
        <v>0</v>
      </c>
    </row>
    <row r="56" spans="1:9" s="57" customFormat="1" x14ac:dyDescent="0.25">
      <c r="A56" s="55">
        <v>6341</v>
      </c>
      <c r="B56" s="157" t="s">
        <v>86</v>
      </c>
      <c r="C56" s="157"/>
      <c r="D56" s="157"/>
      <c r="E56" s="157"/>
      <c r="F56" s="157"/>
      <c r="G56" s="56">
        <f t="shared" ref="G56:I56" si="18">SUM(G57)</f>
        <v>0</v>
      </c>
      <c r="H56" s="56">
        <f t="shared" si="18"/>
        <v>0</v>
      </c>
      <c r="I56" s="56">
        <f t="shared" si="18"/>
        <v>0</v>
      </c>
    </row>
    <row r="57" spans="1:9" s="57" customFormat="1" x14ac:dyDescent="0.25">
      <c r="A57" s="57">
        <v>63412</v>
      </c>
      <c r="B57" s="158" t="s">
        <v>87</v>
      </c>
      <c r="C57" s="158"/>
      <c r="D57" s="158"/>
      <c r="E57" s="158"/>
      <c r="F57" s="158"/>
      <c r="G57" s="58">
        <v>0</v>
      </c>
      <c r="H57" s="58">
        <v>0</v>
      </c>
      <c r="I57" s="58">
        <v>0</v>
      </c>
    </row>
    <row r="58" spans="1:9" ht="15" customHeight="1" x14ac:dyDescent="0.25">
      <c r="A58" s="152" t="s">
        <v>88</v>
      </c>
      <c r="B58" s="152"/>
      <c r="C58" s="152"/>
      <c r="D58" s="152"/>
      <c r="E58" s="152"/>
      <c r="F58" s="152"/>
      <c r="G58" s="152"/>
      <c r="H58" s="152"/>
      <c r="I58" s="152"/>
    </row>
    <row r="59" spans="1:9" ht="28.5" customHeight="1" x14ac:dyDescent="0.25">
      <c r="A59" s="49" t="s">
        <v>89</v>
      </c>
      <c r="B59" s="144" t="s">
        <v>90</v>
      </c>
      <c r="C59" s="144"/>
      <c r="D59" s="144"/>
      <c r="E59" s="144"/>
      <c r="F59" s="144"/>
      <c r="G59" s="50">
        <f>SUM(G60+G66+G72+G74)</f>
        <v>89190</v>
      </c>
      <c r="H59" s="50">
        <f t="shared" ref="H59:I59" si="19">SUM(H60+H66+H74)</f>
        <v>66361</v>
      </c>
      <c r="I59" s="50">
        <f t="shared" si="19"/>
        <v>66361</v>
      </c>
    </row>
    <row r="60" spans="1:9" x14ac:dyDescent="0.25">
      <c r="A60" s="51" t="s">
        <v>72</v>
      </c>
      <c r="B60" s="145" t="s">
        <v>73</v>
      </c>
      <c r="C60" s="145"/>
      <c r="D60" s="145"/>
      <c r="E60" s="145"/>
      <c r="F60" s="145"/>
      <c r="G60" s="52">
        <f t="shared" ref="G60:I62" si="20">SUM(G61)</f>
        <v>53355</v>
      </c>
      <c r="H60" s="52">
        <f t="shared" si="20"/>
        <v>66361</v>
      </c>
      <c r="I60" s="52">
        <f t="shared" si="20"/>
        <v>66361</v>
      </c>
    </row>
    <row r="61" spans="1:9" s="26" customFormat="1" x14ac:dyDescent="0.25">
      <c r="A61" s="53">
        <v>6</v>
      </c>
      <c r="B61" s="146" t="s">
        <v>1</v>
      </c>
      <c r="C61" s="146"/>
      <c r="D61" s="146"/>
      <c r="E61" s="146"/>
      <c r="F61" s="146"/>
      <c r="G61" s="54">
        <f t="shared" si="20"/>
        <v>53355</v>
      </c>
      <c r="H61" s="54">
        <f t="shared" si="20"/>
        <v>66361</v>
      </c>
      <c r="I61" s="54">
        <f t="shared" si="20"/>
        <v>66361</v>
      </c>
    </row>
    <row r="62" spans="1:9" s="26" customFormat="1" x14ac:dyDescent="0.25">
      <c r="A62" s="53">
        <v>67</v>
      </c>
      <c r="B62" s="146" t="s">
        <v>91</v>
      </c>
      <c r="C62" s="146"/>
      <c r="D62" s="146"/>
      <c r="E62" s="146"/>
      <c r="F62" s="146"/>
      <c r="G62" s="54">
        <f t="shared" si="20"/>
        <v>53355</v>
      </c>
      <c r="H62" s="54">
        <f t="shared" si="20"/>
        <v>66361</v>
      </c>
      <c r="I62" s="54">
        <f t="shared" si="20"/>
        <v>66361</v>
      </c>
    </row>
    <row r="63" spans="1:9" s="26" customFormat="1" x14ac:dyDescent="0.25">
      <c r="A63" s="53">
        <v>671</v>
      </c>
      <c r="B63" s="146" t="s">
        <v>264</v>
      </c>
      <c r="C63" s="146"/>
      <c r="D63" s="146"/>
      <c r="E63" s="146"/>
      <c r="F63" s="146"/>
      <c r="G63" s="54">
        <f t="shared" ref="G63:I63" si="21">SUM(G64:G64)</f>
        <v>53355</v>
      </c>
      <c r="H63" s="54">
        <f t="shared" si="21"/>
        <v>66361</v>
      </c>
      <c r="I63" s="54">
        <f t="shared" si="21"/>
        <v>66361</v>
      </c>
    </row>
    <row r="64" spans="1:9" s="57" customFormat="1" x14ac:dyDescent="0.25">
      <c r="A64" s="55">
        <v>6711</v>
      </c>
      <c r="B64" s="155" t="s">
        <v>92</v>
      </c>
      <c r="C64" s="155"/>
      <c r="D64" s="155"/>
      <c r="E64" s="155"/>
      <c r="F64" s="155"/>
      <c r="G64" s="56">
        <f t="shared" ref="G64:I64" si="22">SUM(G65)</f>
        <v>53355</v>
      </c>
      <c r="H64" s="56">
        <f t="shared" si="22"/>
        <v>66361</v>
      </c>
      <c r="I64" s="56">
        <f t="shared" si="22"/>
        <v>66361</v>
      </c>
    </row>
    <row r="65" spans="1:9" s="57" customFormat="1" x14ac:dyDescent="0.25">
      <c r="A65" s="57">
        <v>67111</v>
      </c>
      <c r="B65" s="153" t="s">
        <v>263</v>
      </c>
      <c r="C65" s="153"/>
      <c r="D65" s="153"/>
      <c r="E65" s="153"/>
      <c r="F65" s="153"/>
      <c r="G65" s="58">
        <v>53355</v>
      </c>
      <c r="H65" s="58">
        <v>66361</v>
      </c>
      <c r="I65" s="58">
        <v>66361</v>
      </c>
    </row>
    <row r="66" spans="1:9" x14ac:dyDescent="0.25">
      <c r="A66" s="51" t="s">
        <v>72</v>
      </c>
      <c r="B66" s="145" t="s">
        <v>94</v>
      </c>
      <c r="C66" s="145"/>
      <c r="D66" s="145"/>
      <c r="E66" s="145"/>
      <c r="F66" s="145"/>
      <c r="G66" s="52">
        <f t="shared" ref="G66:I68" si="23">SUM(G67)</f>
        <v>0</v>
      </c>
      <c r="H66" s="52">
        <f t="shared" si="23"/>
        <v>0</v>
      </c>
      <c r="I66" s="52">
        <f t="shared" si="23"/>
        <v>0</v>
      </c>
    </row>
    <row r="67" spans="1:9" s="26" customFormat="1" x14ac:dyDescent="0.25">
      <c r="A67" s="53">
        <v>6</v>
      </c>
      <c r="B67" s="146" t="s">
        <v>1</v>
      </c>
      <c r="C67" s="146"/>
      <c r="D67" s="146"/>
      <c r="E67" s="146"/>
      <c r="F67" s="146"/>
      <c r="G67" s="54">
        <f t="shared" si="23"/>
        <v>0</v>
      </c>
      <c r="H67" s="54">
        <f t="shared" si="23"/>
        <v>0</v>
      </c>
      <c r="I67" s="54">
        <f t="shared" si="23"/>
        <v>0</v>
      </c>
    </row>
    <row r="68" spans="1:9" s="26" customFormat="1" x14ac:dyDescent="0.25">
      <c r="A68" s="53">
        <v>67</v>
      </c>
      <c r="B68" s="146" t="s">
        <v>91</v>
      </c>
      <c r="C68" s="146"/>
      <c r="D68" s="146"/>
      <c r="E68" s="146"/>
      <c r="F68" s="146"/>
      <c r="G68" s="54">
        <f t="shared" si="23"/>
        <v>0</v>
      </c>
      <c r="H68" s="54">
        <f t="shared" si="23"/>
        <v>0</v>
      </c>
      <c r="I68" s="54">
        <f t="shared" si="23"/>
        <v>0</v>
      </c>
    </row>
    <row r="69" spans="1:9" s="26" customFormat="1" x14ac:dyDescent="0.25">
      <c r="A69" s="53">
        <v>671</v>
      </c>
      <c r="B69" s="146" t="s">
        <v>265</v>
      </c>
      <c r="C69" s="146"/>
      <c r="D69" s="146"/>
      <c r="E69" s="146"/>
      <c r="F69" s="146"/>
      <c r="G69" s="54">
        <f t="shared" ref="G69:I69" si="24">SUM(G70:G70)</f>
        <v>0</v>
      </c>
      <c r="H69" s="54">
        <f t="shared" si="24"/>
        <v>0</v>
      </c>
      <c r="I69" s="54">
        <f t="shared" si="24"/>
        <v>0</v>
      </c>
    </row>
    <row r="70" spans="1:9" s="57" customFormat="1" x14ac:dyDescent="0.25">
      <c r="A70" s="55">
        <v>6711</v>
      </c>
      <c r="B70" s="155" t="s">
        <v>266</v>
      </c>
      <c r="C70" s="155"/>
      <c r="D70" s="155"/>
      <c r="E70" s="155"/>
      <c r="F70" s="155"/>
      <c r="G70" s="56">
        <f t="shared" ref="G70:I70" si="25">SUM(G71)</f>
        <v>0</v>
      </c>
      <c r="H70" s="56">
        <f t="shared" si="25"/>
        <v>0</v>
      </c>
      <c r="I70" s="56">
        <f t="shared" si="25"/>
        <v>0</v>
      </c>
    </row>
    <row r="71" spans="1:9" s="57" customFormat="1" ht="15" customHeight="1" x14ac:dyDescent="0.25">
      <c r="A71" s="57">
        <v>67111</v>
      </c>
      <c r="B71" s="159" t="s">
        <v>266</v>
      </c>
      <c r="C71" s="159"/>
      <c r="D71" s="159"/>
      <c r="E71" s="159"/>
      <c r="F71" s="159"/>
      <c r="G71" s="58">
        <v>0</v>
      </c>
      <c r="H71" s="58">
        <v>0</v>
      </c>
      <c r="I71" s="58">
        <v>0</v>
      </c>
    </row>
    <row r="72" spans="1:9" s="57" customFormat="1" ht="27.75" customHeight="1" x14ac:dyDescent="0.25">
      <c r="A72" s="55">
        <v>6712</v>
      </c>
      <c r="B72" s="155" t="s">
        <v>267</v>
      </c>
      <c r="C72" s="155"/>
      <c r="D72" s="155"/>
      <c r="E72" s="155"/>
      <c r="F72" s="155"/>
      <c r="G72" s="56">
        <f t="shared" ref="G72:I72" si="26">SUM(G73)</f>
        <v>35835</v>
      </c>
      <c r="H72" s="56">
        <f t="shared" si="26"/>
        <v>0</v>
      </c>
      <c r="I72" s="56">
        <f t="shared" si="26"/>
        <v>0</v>
      </c>
    </row>
    <row r="73" spans="1:9" s="57" customFormat="1" ht="27.75" customHeight="1" x14ac:dyDescent="0.25">
      <c r="A73" s="57">
        <v>67121</v>
      </c>
      <c r="B73" s="160" t="s">
        <v>95</v>
      </c>
      <c r="C73" s="160"/>
      <c r="D73" s="160"/>
      <c r="E73" s="160"/>
      <c r="F73" s="160"/>
      <c r="G73" s="58">
        <v>35835</v>
      </c>
      <c r="H73" s="58">
        <v>0</v>
      </c>
      <c r="I73" s="58">
        <v>0</v>
      </c>
    </row>
    <row r="74" spans="1:9" x14ac:dyDescent="0.25">
      <c r="A74" s="51" t="s">
        <v>72</v>
      </c>
      <c r="B74" s="145" t="s">
        <v>96</v>
      </c>
      <c r="C74" s="145"/>
      <c r="D74" s="145"/>
      <c r="E74" s="145"/>
      <c r="F74" s="145"/>
      <c r="G74" s="52">
        <f t="shared" ref="G74:I76" si="27">SUM(G75)</f>
        <v>0</v>
      </c>
      <c r="H74" s="52">
        <f t="shared" si="27"/>
        <v>0</v>
      </c>
      <c r="I74" s="52">
        <f t="shared" si="27"/>
        <v>0</v>
      </c>
    </row>
    <row r="75" spans="1:9" x14ac:dyDescent="0.25">
      <c r="A75" s="53">
        <v>6</v>
      </c>
      <c r="B75" s="146" t="s">
        <v>1</v>
      </c>
      <c r="C75" s="146"/>
      <c r="D75" s="146"/>
      <c r="E75" s="146"/>
      <c r="F75" s="146"/>
      <c r="G75" s="54">
        <f t="shared" si="27"/>
        <v>0</v>
      </c>
      <c r="H75" s="54">
        <f t="shared" si="27"/>
        <v>0</v>
      </c>
      <c r="I75" s="54">
        <f t="shared" si="27"/>
        <v>0</v>
      </c>
    </row>
    <row r="76" spans="1:9" s="26" customFormat="1" x14ac:dyDescent="0.25">
      <c r="A76" s="53">
        <v>67</v>
      </c>
      <c r="B76" s="146" t="s">
        <v>91</v>
      </c>
      <c r="C76" s="146"/>
      <c r="D76" s="146"/>
      <c r="E76" s="146"/>
      <c r="F76" s="146"/>
      <c r="G76" s="54">
        <f t="shared" si="27"/>
        <v>0</v>
      </c>
      <c r="H76" s="54">
        <f t="shared" si="27"/>
        <v>0</v>
      </c>
      <c r="I76" s="54">
        <f t="shared" si="27"/>
        <v>0</v>
      </c>
    </row>
    <row r="77" spans="1:9" s="26" customFormat="1" x14ac:dyDescent="0.25">
      <c r="A77" s="53">
        <v>671</v>
      </c>
      <c r="B77" s="146" t="s">
        <v>265</v>
      </c>
      <c r="C77" s="146"/>
      <c r="D77" s="146"/>
      <c r="E77" s="146"/>
      <c r="F77" s="146"/>
      <c r="G77" s="54">
        <f t="shared" ref="G77:I77" si="28">SUM(G78:G78)</f>
        <v>0</v>
      </c>
      <c r="H77" s="54">
        <f t="shared" si="28"/>
        <v>0</v>
      </c>
      <c r="I77" s="54">
        <f t="shared" si="28"/>
        <v>0</v>
      </c>
    </row>
    <row r="78" spans="1:9" s="57" customFormat="1" ht="14.25" customHeight="1" x14ac:dyDescent="0.25">
      <c r="A78" s="55">
        <v>6711</v>
      </c>
      <c r="B78" s="155" t="s">
        <v>266</v>
      </c>
      <c r="C78" s="155"/>
      <c r="D78" s="155"/>
      <c r="E78" s="155"/>
      <c r="F78" s="155"/>
      <c r="G78" s="56">
        <f>SUM(G79)</f>
        <v>0</v>
      </c>
      <c r="H78" s="62"/>
      <c r="I78" s="62"/>
    </row>
    <row r="79" spans="1:9" s="57" customFormat="1" x14ac:dyDescent="0.25">
      <c r="A79" s="57">
        <v>67111</v>
      </c>
      <c r="B79" s="153" t="s">
        <v>93</v>
      </c>
      <c r="C79" s="153"/>
      <c r="D79" s="153"/>
      <c r="E79" s="153"/>
      <c r="F79" s="153"/>
      <c r="G79" s="58">
        <v>0</v>
      </c>
      <c r="H79" s="59"/>
      <c r="I79" s="59"/>
    </row>
    <row r="80" spans="1:9" s="57" customFormat="1" x14ac:dyDescent="0.25">
      <c r="B80" s="84"/>
      <c r="C80" s="84"/>
      <c r="D80" s="84"/>
      <c r="E80" s="84"/>
      <c r="F80" s="84"/>
      <c r="G80" s="60"/>
      <c r="H80" s="61"/>
      <c r="I80" s="61"/>
    </row>
    <row r="81" spans="1:9" ht="15" customHeight="1" x14ac:dyDescent="0.25">
      <c r="A81" s="152" t="s">
        <v>97</v>
      </c>
      <c r="B81" s="152"/>
      <c r="C81" s="152"/>
      <c r="D81" s="152"/>
      <c r="E81" s="152"/>
      <c r="F81" s="152"/>
      <c r="G81" s="152"/>
      <c r="H81" s="152"/>
      <c r="I81" s="152"/>
    </row>
    <row r="82" spans="1:9" ht="28.5" customHeight="1" x14ac:dyDescent="0.25">
      <c r="A82" s="49" t="s">
        <v>98</v>
      </c>
      <c r="B82" s="144" t="s">
        <v>99</v>
      </c>
      <c r="C82" s="144"/>
      <c r="D82" s="144"/>
      <c r="E82" s="144"/>
      <c r="F82" s="144"/>
      <c r="G82" s="50">
        <f t="shared" ref="G82:I82" si="29">SUM(G83+G90)</f>
        <v>332</v>
      </c>
      <c r="H82" s="50">
        <f t="shared" si="29"/>
        <v>332</v>
      </c>
      <c r="I82" s="50">
        <f t="shared" si="29"/>
        <v>332</v>
      </c>
    </row>
    <row r="83" spans="1:9" x14ac:dyDescent="0.25">
      <c r="A83" s="51" t="s">
        <v>72</v>
      </c>
      <c r="B83" s="145" t="s">
        <v>73</v>
      </c>
      <c r="C83" s="145"/>
      <c r="D83" s="145"/>
      <c r="E83" s="145"/>
      <c r="F83" s="145"/>
      <c r="G83" s="52">
        <f t="shared" ref="G83:I87" si="30">SUM(G84)</f>
        <v>332</v>
      </c>
      <c r="H83" s="52">
        <f t="shared" si="30"/>
        <v>332</v>
      </c>
      <c r="I83" s="52">
        <f t="shared" si="30"/>
        <v>332</v>
      </c>
    </row>
    <row r="84" spans="1:9" s="26" customFormat="1" x14ac:dyDescent="0.25">
      <c r="A84" s="53">
        <v>6</v>
      </c>
      <c r="B84" s="146" t="s">
        <v>1</v>
      </c>
      <c r="C84" s="146"/>
      <c r="D84" s="146"/>
      <c r="E84" s="146"/>
      <c r="F84" s="146"/>
      <c r="G84" s="54">
        <f t="shared" si="30"/>
        <v>332</v>
      </c>
      <c r="H84" s="54">
        <f t="shared" si="30"/>
        <v>332</v>
      </c>
      <c r="I84" s="54">
        <f t="shared" si="30"/>
        <v>332</v>
      </c>
    </row>
    <row r="85" spans="1:9" s="26" customFormat="1" ht="14.25" customHeight="1" x14ac:dyDescent="0.25">
      <c r="A85" s="53">
        <v>65</v>
      </c>
      <c r="B85" s="161" t="s">
        <v>100</v>
      </c>
      <c r="C85" s="161"/>
      <c r="D85" s="161"/>
      <c r="E85" s="161"/>
      <c r="F85" s="161"/>
      <c r="G85" s="54">
        <f t="shared" si="30"/>
        <v>332</v>
      </c>
      <c r="H85" s="54">
        <f t="shared" si="30"/>
        <v>332</v>
      </c>
      <c r="I85" s="54">
        <f t="shared" si="30"/>
        <v>332</v>
      </c>
    </row>
    <row r="86" spans="1:9" s="26" customFormat="1" x14ac:dyDescent="0.25">
      <c r="A86" s="53">
        <v>652</v>
      </c>
      <c r="B86" s="146" t="s">
        <v>101</v>
      </c>
      <c r="C86" s="146"/>
      <c r="D86" s="146"/>
      <c r="E86" s="146"/>
      <c r="F86" s="146"/>
      <c r="G86" s="54">
        <f t="shared" si="30"/>
        <v>332</v>
      </c>
      <c r="H86" s="54">
        <f t="shared" si="30"/>
        <v>332</v>
      </c>
      <c r="I86" s="54">
        <f t="shared" si="30"/>
        <v>332</v>
      </c>
    </row>
    <row r="87" spans="1:9" s="57" customFormat="1" ht="14.25" customHeight="1" x14ac:dyDescent="0.25">
      <c r="A87" s="55">
        <v>6526</v>
      </c>
      <c r="B87" s="147" t="s">
        <v>102</v>
      </c>
      <c r="C87" s="147"/>
      <c r="D87" s="147"/>
      <c r="E87" s="147"/>
      <c r="F87" s="147"/>
      <c r="G87" s="56">
        <f t="shared" si="30"/>
        <v>332</v>
      </c>
      <c r="H87" s="56">
        <f t="shared" si="30"/>
        <v>332</v>
      </c>
      <c r="I87" s="56">
        <f t="shared" si="30"/>
        <v>332</v>
      </c>
    </row>
    <row r="88" spans="1:9" s="57" customFormat="1" x14ac:dyDescent="0.25">
      <c r="A88" s="57">
        <v>65264</v>
      </c>
      <c r="B88" s="153" t="s">
        <v>103</v>
      </c>
      <c r="C88" s="153"/>
      <c r="D88" s="153"/>
      <c r="E88" s="153"/>
      <c r="F88" s="153"/>
      <c r="G88" s="58">
        <v>332</v>
      </c>
      <c r="H88" s="58">
        <v>332</v>
      </c>
      <c r="I88" s="58">
        <v>332</v>
      </c>
    </row>
    <row r="89" spans="1:9" s="57" customFormat="1" x14ac:dyDescent="0.25">
      <c r="A89" s="57">
        <v>65269</v>
      </c>
      <c r="B89" s="84" t="s">
        <v>102</v>
      </c>
      <c r="C89" s="84"/>
      <c r="D89" s="84"/>
      <c r="E89" s="84"/>
      <c r="F89" s="84"/>
      <c r="G89" s="58"/>
      <c r="H89" s="58"/>
      <c r="I89" s="58"/>
    </row>
    <row r="90" spans="1:9" s="57" customFormat="1" x14ac:dyDescent="0.25">
      <c r="B90" s="84"/>
      <c r="C90" s="84"/>
      <c r="D90" s="84"/>
      <c r="E90" s="84"/>
      <c r="F90" s="84"/>
      <c r="G90" s="60"/>
      <c r="H90" s="61"/>
      <c r="I90" s="61"/>
    </row>
    <row r="91" spans="1:9" ht="15" customHeight="1" x14ac:dyDescent="0.25">
      <c r="A91" s="152" t="s">
        <v>104</v>
      </c>
      <c r="B91" s="152"/>
      <c r="C91" s="152"/>
      <c r="D91" s="152"/>
      <c r="E91" s="152"/>
      <c r="F91" s="152"/>
      <c r="G91" s="152"/>
      <c r="H91" s="152"/>
      <c r="I91" s="152"/>
    </row>
    <row r="92" spans="1:9" ht="28.5" customHeight="1" x14ac:dyDescent="0.25">
      <c r="A92" s="49" t="s">
        <v>105</v>
      </c>
      <c r="B92" s="144" t="s">
        <v>106</v>
      </c>
      <c r="C92" s="144"/>
      <c r="D92" s="144"/>
      <c r="E92" s="144"/>
      <c r="F92" s="144"/>
      <c r="G92" s="50">
        <f t="shared" ref="G92:I97" si="31">SUM(G93)</f>
        <v>0</v>
      </c>
      <c r="H92" s="50">
        <f t="shared" si="31"/>
        <v>0</v>
      </c>
      <c r="I92" s="50">
        <f t="shared" si="31"/>
        <v>0</v>
      </c>
    </row>
    <row r="93" spans="1:9" x14ac:dyDescent="0.25">
      <c r="A93" s="51" t="s">
        <v>72</v>
      </c>
      <c r="B93" s="145" t="s">
        <v>73</v>
      </c>
      <c r="C93" s="145"/>
      <c r="D93" s="145"/>
      <c r="E93" s="145"/>
      <c r="F93" s="145"/>
      <c r="G93" s="52">
        <f t="shared" si="31"/>
        <v>0</v>
      </c>
      <c r="H93" s="52">
        <f t="shared" si="31"/>
        <v>0</v>
      </c>
      <c r="I93" s="52">
        <f t="shared" si="31"/>
        <v>0</v>
      </c>
    </row>
    <row r="94" spans="1:9" s="26" customFormat="1" x14ac:dyDescent="0.25">
      <c r="A94" s="53">
        <v>6</v>
      </c>
      <c r="B94" s="146" t="s">
        <v>1</v>
      </c>
      <c r="C94" s="146"/>
      <c r="D94" s="146"/>
      <c r="E94" s="146"/>
      <c r="F94" s="146"/>
      <c r="G94" s="54">
        <f t="shared" si="31"/>
        <v>0</v>
      </c>
      <c r="H94" s="54">
        <f t="shared" si="31"/>
        <v>0</v>
      </c>
      <c r="I94" s="54">
        <f t="shared" si="31"/>
        <v>0</v>
      </c>
    </row>
    <row r="95" spans="1:9" s="26" customFormat="1" ht="24.75" customHeight="1" x14ac:dyDescent="0.25">
      <c r="A95" s="53">
        <v>66</v>
      </c>
      <c r="B95" s="161" t="s">
        <v>107</v>
      </c>
      <c r="C95" s="161"/>
      <c r="D95" s="161"/>
      <c r="E95" s="161"/>
      <c r="F95" s="161"/>
      <c r="G95" s="54">
        <f t="shared" si="31"/>
        <v>0</v>
      </c>
      <c r="H95" s="54">
        <f t="shared" si="31"/>
        <v>0</v>
      </c>
      <c r="I95" s="54">
        <f t="shared" si="31"/>
        <v>0</v>
      </c>
    </row>
    <row r="96" spans="1:9" x14ac:dyDescent="0.25">
      <c r="A96" s="53">
        <v>661</v>
      </c>
      <c r="B96" s="156" t="s">
        <v>108</v>
      </c>
      <c r="C96" s="156"/>
      <c r="D96" s="156"/>
      <c r="E96" s="156"/>
      <c r="F96" s="156"/>
      <c r="G96" s="63">
        <f t="shared" si="31"/>
        <v>0</v>
      </c>
      <c r="H96" s="63">
        <f t="shared" si="31"/>
        <v>0</v>
      </c>
      <c r="I96" s="63">
        <f t="shared" si="31"/>
        <v>0</v>
      </c>
    </row>
    <row r="97" spans="1:9" s="57" customFormat="1" ht="14.25" customHeight="1" x14ac:dyDescent="0.25">
      <c r="A97" s="55">
        <v>6615</v>
      </c>
      <c r="B97" s="147" t="s">
        <v>109</v>
      </c>
      <c r="C97" s="147"/>
      <c r="D97" s="147"/>
      <c r="E97" s="147"/>
      <c r="F97" s="147"/>
      <c r="G97" s="56">
        <f t="shared" si="31"/>
        <v>0</v>
      </c>
      <c r="H97" s="56">
        <f t="shared" si="31"/>
        <v>0</v>
      </c>
      <c r="I97" s="56">
        <f t="shared" si="31"/>
        <v>0</v>
      </c>
    </row>
    <row r="98" spans="1:9" s="57" customFormat="1" x14ac:dyDescent="0.25">
      <c r="A98" s="57">
        <v>66151</v>
      </c>
      <c r="B98" s="153" t="s">
        <v>110</v>
      </c>
      <c r="C98" s="153"/>
      <c r="D98" s="153"/>
      <c r="E98" s="153"/>
      <c r="F98" s="153"/>
      <c r="G98" s="58">
        <v>0</v>
      </c>
      <c r="H98" s="58">
        <v>0</v>
      </c>
      <c r="I98" s="58">
        <v>0</v>
      </c>
    </row>
    <row r="99" spans="1:9" s="57" customFormat="1" x14ac:dyDescent="0.25">
      <c r="B99" s="84"/>
      <c r="C99" s="84"/>
      <c r="D99" s="84"/>
      <c r="E99" s="84"/>
      <c r="F99" s="84"/>
      <c r="G99" s="58"/>
      <c r="H99" s="58"/>
      <c r="I99" s="58"/>
    </row>
    <row r="100" spans="1:9" s="57" customFormat="1" x14ac:dyDescent="0.25">
      <c r="A100" s="152" t="s">
        <v>305</v>
      </c>
      <c r="B100" s="152"/>
      <c r="C100" s="152"/>
      <c r="D100" s="152"/>
      <c r="E100" s="152"/>
      <c r="F100" s="152"/>
      <c r="G100" s="152"/>
      <c r="H100" s="152"/>
      <c r="I100" s="152"/>
    </row>
    <row r="101" spans="1:9" s="57" customFormat="1" ht="26.25" customHeight="1" x14ac:dyDescent="0.25">
      <c r="A101" s="49" t="s">
        <v>111</v>
      </c>
      <c r="B101" s="144" t="s">
        <v>112</v>
      </c>
      <c r="C101" s="144"/>
      <c r="D101" s="144"/>
      <c r="E101" s="144"/>
      <c r="F101" s="144"/>
      <c r="G101" s="50">
        <f t="shared" ref="G101:I106" si="32">SUM(G102)</f>
        <v>19984</v>
      </c>
      <c r="H101" s="50">
        <f t="shared" si="32"/>
        <v>0</v>
      </c>
      <c r="I101" s="50">
        <f t="shared" si="32"/>
        <v>0</v>
      </c>
    </row>
    <row r="102" spans="1:9" s="57" customFormat="1" x14ac:dyDescent="0.25">
      <c r="A102" s="51" t="s">
        <v>72</v>
      </c>
      <c r="B102" s="145" t="s">
        <v>310</v>
      </c>
      <c r="C102" s="145"/>
      <c r="D102" s="145"/>
      <c r="E102" s="145"/>
      <c r="F102" s="145"/>
      <c r="G102" s="52">
        <f t="shared" si="32"/>
        <v>19984</v>
      </c>
      <c r="H102" s="52">
        <f t="shared" si="32"/>
        <v>0</v>
      </c>
      <c r="I102" s="52">
        <f t="shared" si="32"/>
        <v>0</v>
      </c>
    </row>
    <row r="103" spans="1:9" s="57" customFormat="1" x14ac:dyDescent="0.25">
      <c r="A103" s="53">
        <v>6</v>
      </c>
      <c r="B103" s="146" t="s">
        <v>1</v>
      </c>
      <c r="C103" s="146"/>
      <c r="D103" s="146"/>
      <c r="E103" s="146"/>
      <c r="F103" s="146"/>
      <c r="G103" s="54">
        <f t="shared" si="32"/>
        <v>19984</v>
      </c>
      <c r="H103" s="54">
        <f t="shared" si="32"/>
        <v>0</v>
      </c>
      <c r="I103" s="54">
        <f t="shared" si="32"/>
        <v>0</v>
      </c>
    </row>
    <row r="104" spans="1:9" s="57" customFormat="1" ht="14.25" customHeight="1" x14ac:dyDescent="0.25">
      <c r="A104" s="53">
        <v>63</v>
      </c>
      <c r="B104" s="161" t="s">
        <v>114</v>
      </c>
      <c r="C104" s="161"/>
      <c r="D104" s="161"/>
      <c r="E104" s="161"/>
      <c r="F104" s="161"/>
      <c r="G104" s="54">
        <f t="shared" si="32"/>
        <v>19984</v>
      </c>
      <c r="H104" s="54">
        <f t="shared" si="32"/>
        <v>0</v>
      </c>
      <c r="I104" s="54">
        <f t="shared" si="32"/>
        <v>0</v>
      </c>
    </row>
    <row r="105" spans="1:9" s="57" customFormat="1" x14ac:dyDescent="0.25">
      <c r="A105" s="53">
        <v>638</v>
      </c>
      <c r="B105" s="156" t="s">
        <v>295</v>
      </c>
      <c r="C105" s="156"/>
      <c r="D105" s="156"/>
      <c r="E105" s="156"/>
      <c r="F105" s="156"/>
      <c r="G105" s="63">
        <f t="shared" si="32"/>
        <v>19984</v>
      </c>
      <c r="H105" s="63">
        <f t="shared" si="32"/>
        <v>0</v>
      </c>
      <c r="I105" s="63">
        <f t="shared" si="32"/>
        <v>0</v>
      </c>
    </row>
    <row r="106" spans="1:9" s="57" customFormat="1" x14ac:dyDescent="0.25">
      <c r="A106" s="55">
        <v>6381</v>
      </c>
      <c r="B106" s="147" t="s">
        <v>296</v>
      </c>
      <c r="C106" s="147"/>
      <c r="D106" s="147"/>
      <c r="E106" s="147"/>
      <c r="F106" s="147"/>
      <c r="G106" s="56">
        <f t="shared" si="32"/>
        <v>19984</v>
      </c>
      <c r="H106" s="56">
        <f t="shared" si="32"/>
        <v>0</v>
      </c>
      <c r="I106" s="56">
        <f t="shared" si="32"/>
        <v>0</v>
      </c>
    </row>
    <row r="107" spans="1:9" s="57" customFormat="1" x14ac:dyDescent="0.25">
      <c r="A107" s="57">
        <v>63814</v>
      </c>
      <c r="B107" s="153" t="s">
        <v>297</v>
      </c>
      <c r="C107" s="153"/>
      <c r="D107" s="153"/>
      <c r="E107" s="153"/>
      <c r="F107" s="153"/>
      <c r="G107" s="58">
        <v>19984</v>
      </c>
      <c r="H107" s="58">
        <v>0</v>
      </c>
      <c r="I107" s="58">
        <v>0</v>
      </c>
    </row>
    <row r="108" spans="1:9" s="57" customFormat="1" x14ac:dyDescent="0.25">
      <c r="B108" s="84"/>
      <c r="C108" s="84"/>
      <c r="D108" s="84"/>
      <c r="E108" s="84"/>
      <c r="F108" s="84"/>
      <c r="G108" s="58"/>
      <c r="H108" s="58"/>
      <c r="I108" s="58"/>
    </row>
    <row r="109" spans="1:9" s="57" customFormat="1" x14ac:dyDescent="0.25">
      <c r="A109" s="152" t="s">
        <v>115</v>
      </c>
      <c r="B109" s="152"/>
      <c r="C109" s="152"/>
      <c r="D109" s="152"/>
      <c r="E109" s="152"/>
      <c r="F109" s="152"/>
      <c r="G109" s="152"/>
      <c r="H109" s="152"/>
      <c r="I109" s="152"/>
    </row>
    <row r="110" spans="1:9" s="57" customFormat="1" x14ac:dyDescent="0.25">
      <c r="A110" s="49" t="s">
        <v>116</v>
      </c>
      <c r="B110" s="144" t="s">
        <v>117</v>
      </c>
      <c r="C110" s="144"/>
      <c r="D110" s="144"/>
      <c r="E110" s="144"/>
      <c r="F110" s="144"/>
      <c r="G110" s="50">
        <f t="shared" ref="G110:I110" si="33">SUM(G111+G119)</f>
        <v>266</v>
      </c>
      <c r="H110" s="50">
        <f t="shared" si="33"/>
        <v>398</v>
      </c>
      <c r="I110" s="50">
        <f t="shared" si="33"/>
        <v>398</v>
      </c>
    </row>
    <row r="111" spans="1:9" s="57" customFormat="1" x14ac:dyDescent="0.25">
      <c r="A111" s="51" t="s">
        <v>72</v>
      </c>
      <c r="B111" s="145" t="s">
        <v>73</v>
      </c>
      <c r="C111" s="145"/>
      <c r="D111" s="145"/>
      <c r="E111" s="145"/>
      <c r="F111" s="145"/>
      <c r="G111" s="52">
        <f t="shared" ref="G111:I114" si="34">SUM(G112)</f>
        <v>266</v>
      </c>
      <c r="H111" s="52">
        <f t="shared" si="34"/>
        <v>398</v>
      </c>
      <c r="I111" s="52">
        <f t="shared" si="34"/>
        <v>398</v>
      </c>
    </row>
    <row r="112" spans="1:9" s="57" customFormat="1" x14ac:dyDescent="0.25">
      <c r="A112" s="53">
        <v>6</v>
      </c>
      <c r="B112" s="146" t="s">
        <v>1</v>
      </c>
      <c r="C112" s="146"/>
      <c r="D112" s="146"/>
      <c r="E112" s="146"/>
      <c r="F112" s="146"/>
      <c r="G112" s="54">
        <f t="shared" si="34"/>
        <v>266</v>
      </c>
      <c r="H112" s="54">
        <f t="shared" si="34"/>
        <v>398</v>
      </c>
      <c r="I112" s="54">
        <f t="shared" si="34"/>
        <v>398</v>
      </c>
    </row>
    <row r="113" spans="1:12" s="57" customFormat="1" ht="14.25" customHeight="1" x14ac:dyDescent="0.25">
      <c r="A113" s="53">
        <v>66</v>
      </c>
      <c r="B113" s="146" t="s">
        <v>118</v>
      </c>
      <c r="C113" s="146"/>
      <c r="D113" s="146"/>
      <c r="E113" s="146"/>
      <c r="F113" s="146"/>
      <c r="G113" s="54">
        <f t="shared" si="34"/>
        <v>266</v>
      </c>
      <c r="H113" s="54">
        <f t="shared" si="34"/>
        <v>398</v>
      </c>
      <c r="I113" s="54">
        <f t="shared" si="34"/>
        <v>398</v>
      </c>
    </row>
    <row r="114" spans="1:12" s="57" customFormat="1" x14ac:dyDescent="0.25">
      <c r="A114" s="53">
        <v>663</v>
      </c>
      <c r="B114" s="146" t="s">
        <v>119</v>
      </c>
      <c r="C114" s="146"/>
      <c r="D114" s="146"/>
      <c r="E114" s="146"/>
      <c r="F114" s="146"/>
      <c r="G114" s="54">
        <f t="shared" si="34"/>
        <v>266</v>
      </c>
      <c r="H114" s="54">
        <f t="shared" si="34"/>
        <v>398</v>
      </c>
      <c r="I114" s="54">
        <f t="shared" si="34"/>
        <v>398</v>
      </c>
    </row>
    <row r="115" spans="1:12" s="57" customFormat="1" x14ac:dyDescent="0.25">
      <c r="A115" s="64">
        <v>6631</v>
      </c>
      <c r="B115" s="162" t="s">
        <v>120</v>
      </c>
      <c r="C115" s="162"/>
      <c r="D115" s="162"/>
      <c r="E115" s="162"/>
      <c r="F115" s="162"/>
      <c r="G115" s="65">
        <f t="shared" ref="G115:I115" si="35">SUM(G116+G117+G118)</f>
        <v>266</v>
      </c>
      <c r="H115" s="65">
        <f t="shared" si="35"/>
        <v>398</v>
      </c>
      <c r="I115" s="65">
        <f t="shared" si="35"/>
        <v>398</v>
      </c>
    </row>
    <row r="116" spans="1:12" s="57" customFormat="1" x14ac:dyDescent="0.25">
      <c r="A116" s="57">
        <v>66311</v>
      </c>
      <c r="B116" s="57" t="s">
        <v>259</v>
      </c>
      <c r="G116" s="58">
        <v>0</v>
      </c>
      <c r="H116" s="58">
        <v>0</v>
      </c>
      <c r="I116" s="58">
        <v>0</v>
      </c>
    </row>
    <row r="117" spans="1:12" s="57" customFormat="1" x14ac:dyDescent="0.25">
      <c r="A117" s="57">
        <v>66312</v>
      </c>
      <c r="B117" s="153" t="s">
        <v>121</v>
      </c>
      <c r="C117" s="153"/>
      <c r="D117" s="153"/>
      <c r="E117" s="153"/>
      <c r="F117" s="153"/>
      <c r="G117" s="58">
        <v>133</v>
      </c>
      <c r="H117" s="58">
        <v>265</v>
      </c>
      <c r="I117" s="58">
        <v>265</v>
      </c>
    </row>
    <row r="118" spans="1:12" s="57" customFormat="1" x14ac:dyDescent="0.25">
      <c r="A118" s="57">
        <v>66314</v>
      </c>
      <c r="B118" s="84" t="s">
        <v>122</v>
      </c>
      <c r="C118" s="84"/>
      <c r="D118" s="84"/>
      <c r="E118" s="84"/>
      <c r="F118" s="84"/>
      <c r="G118" s="58">
        <v>133</v>
      </c>
      <c r="H118" s="58">
        <v>133</v>
      </c>
      <c r="I118" s="58">
        <v>133</v>
      </c>
      <c r="L118" s="57" t="s">
        <v>27</v>
      </c>
    </row>
    <row r="119" spans="1:12" s="57" customFormat="1" x14ac:dyDescent="0.25">
      <c r="A119" s="64">
        <v>6632</v>
      </c>
      <c r="B119" s="162" t="s">
        <v>260</v>
      </c>
      <c r="C119" s="162"/>
      <c r="D119" s="162"/>
      <c r="E119" s="162"/>
      <c r="F119" s="162"/>
      <c r="G119" s="65">
        <f t="shared" ref="G119:I119" si="36">SUM(G120+G121)</f>
        <v>0</v>
      </c>
      <c r="H119" s="65">
        <f t="shared" si="36"/>
        <v>0</v>
      </c>
      <c r="I119" s="65">
        <f t="shared" si="36"/>
        <v>0</v>
      </c>
    </row>
    <row r="120" spans="1:12" s="57" customFormat="1" x14ac:dyDescent="0.25">
      <c r="A120" s="57">
        <v>66324</v>
      </c>
      <c r="B120" s="84" t="s">
        <v>261</v>
      </c>
      <c r="C120" s="84"/>
      <c r="D120" s="84"/>
      <c r="E120" s="84"/>
      <c r="F120" s="84"/>
      <c r="G120" s="58"/>
      <c r="H120" s="58"/>
      <c r="I120" s="58"/>
    </row>
    <row r="121" spans="1:12" s="57" customFormat="1" x14ac:dyDescent="0.25">
      <c r="B121" s="84"/>
      <c r="C121" s="84"/>
      <c r="D121" s="84"/>
      <c r="E121" s="84"/>
      <c r="F121" s="84"/>
      <c r="G121" s="60"/>
      <c r="H121" s="61"/>
      <c r="I121" s="61"/>
    </row>
    <row r="122" spans="1:12" x14ac:dyDescent="0.25">
      <c r="A122" s="164" t="s">
        <v>51</v>
      </c>
      <c r="B122" s="164" t="s">
        <v>123</v>
      </c>
      <c r="C122" s="164"/>
      <c r="D122" s="164"/>
      <c r="E122" s="164"/>
      <c r="F122" s="164"/>
      <c r="G122" s="32" t="s">
        <v>124</v>
      </c>
      <c r="H122" s="32" t="s">
        <v>125</v>
      </c>
      <c r="I122" s="32" t="s">
        <v>125</v>
      </c>
    </row>
    <row r="123" spans="1:12" x14ac:dyDescent="0.25">
      <c r="A123" s="165"/>
      <c r="B123" s="165"/>
      <c r="C123" s="165"/>
      <c r="D123" s="165"/>
      <c r="E123" s="165"/>
      <c r="F123" s="165"/>
      <c r="G123" s="33" t="s">
        <v>126</v>
      </c>
      <c r="H123" s="33" t="s">
        <v>127</v>
      </c>
      <c r="I123" s="33" t="s">
        <v>128</v>
      </c>
    </row>
    <row r="124" spans="1:12" s="26" customFormat="1" x14ac:dyDescent="0.25">
      <c r="A124" s="34" t="s">
        <v>58</v>
      </c>
      <c r="B124" s="35" t="s">
        <v>59</v>
      </c>
      <c r="C124" s="34"/>
      <c r="D124" s="138" t="s">
        <v>129</v>
      </c>
      <c r="E124" s="138"/>
      <c r="F124" s="138"/>
      <c r="G124" s="36">
        <f t="shared" ref="G124:I124" si="37">G125</f>
        <v>669862</v>
      </c>
      <c r="H124" s="36">
        <f t="shared" si="37"/>
        <v>607936</v>
      </c>
      <c r="I124" s="36">
        <f t="shared" si="37"/>
        <v>621872</v>
      </c>
    </row>
    <row r="125" spans="1:12" x14ac:dyDescent="0.25">
      <c r="A125" s="85" t="s">
        <v>61</v>
      </c>
      <c r="B125" s="37" t="s">
        <v>62</v>
      </c>
      <c r="C125" s="85"/>
      <c r="D125" s="139" t="s">
        <v>63</v>
      </c>
      <c r="E125" s="139"/>
      <c r="F125" s="139"/>
      <c r="G125" s="38">
        <f t="shared" ref="G125:I125" si="38">G127</f>
        <v>669862</v>
      </c>
      <c r="H125" s="38">
        <f t="shared" si="38"/>
        <v>607936</v>
      </c>
      <c r="I125" s="38">
        <f t="shared" si="38"/>
        <v>621872</v>
      </c>
    </row>
    <row r="126" spans="1:12" ht="14.25" customHeight="1" x14ac:dyDescent="0.25">
      <c r="A126" s="86" t="s">
        <v>64</v>
      </c>
      <c r="B126" s="66">
        <v>10225</v>
      </c>
      <c r="C126" s="39"/>
      <c r="D126" s="140" t="s">
        <v>289</v>
      </c>
      <c r="E126" s="140"/>
      <c r="F126" s="140"/>
      <c r="G126" s="41">
        <f t="shared" ref="G126:I126" si="39">G127</f>
        <v>669862</v>
      </c>
      <c r="H126" s="41">
        <f t="shared" si="39"/>
        <v>607936</v>
      </c>
      <c r="I126" s="41">
        <f t="shared" si="39"/>
        <v>621872</v>
      </c>
    </row>
    <row r="127" spans="1:12" x14ac:dyDescent="0.25">
      <c r="A127" s="87"/>
      <c r="B127" s="149" t="s">
        <v>130</v>
      </c>
      <c r="C127" s="166"/>
      <c r="D127" s="166"/>
      <c r="E127" s="166"/>
      <c r="F127" s="166"/>
      <c r="G127" s="44">
        <f>SUM(G129+G186+G220+G354+G363+G377+G385+G394)</f>
        <v>669862</v>
      </c>
      <c r="H127" s="44">
        <f>SUM(H129+H186+H220+H354+H363+H377+H385+H394)</f>
        <v>607936</v>
      </c>
      <c r="I127" s="44">
        <f>SUM(I129+I186+I220+I354+I363+I377+I385+I394)</f>
        <v>621872</v>
      </c>
    </row>
    <row r="128" spans="1:12" ht="15" customHeight="1" x14ac:dyDescent="0.25">
      <c r="A128" s="163" t="s">
        <v>131</v>
      </c>
      <c r="B128" s="163"/>
      <c r="C128" s="163"/>
      <c r="D128" s="163"/>
      <c r="E128" s="163"/>
      <c r="F128" s="163"/>
      <c r="G128" s="163"/>
      <c r="H128" s="163"/>
      <c r="I128" s="163"/>
    </row>
    <row r="129" spans="1:9" s="26" customFormat="1" x14ac:dyDescent="0.25">
      <c r="A129" s="49" t="s">
        <v>132</v>
      </c>
      <c r="B129" s="144" t="s">
        <v>133</v>
      </c>
      <c r="C129" s="144"/>
      <c r="D129" s="144"/>
      <c r="E129" s="144"/>
      <c r="F129" s="144"/>
      <c r="G129" s="50">
        <f t="shared" ref="G129:I129" si="40">SUM(G130)</f>
        <v>500365</v>
      </c>
      <c r="H129" s="50">
        <f t="shared" si="40"/>
        <v>514301</v>
      </c>
      <c r="I129" s="50">
        <f t="shared" si="40"/>
        <v>528237</v>
      </c>
    </row>
    <row r="130" spans="1:9" s="26" customFormat="1" x14ac:dyDescent="0.25">
      <c r="A130" s="51" t="s">
        <v>72</v>
      </c>
      <c r="B130" s="145" t="s">
        <v>73</v>
      </c>
      <c r="C130" s="145"/>
      <c r="D130" s="145"/>
      <c r="E130" s="145"/>
      <c r="F130" s="145"/>
      <c r="G130" s="52">
        <f t="shared" ref="G130:I130" si="41">SUM(G131+G173)</f>
        <v>500365</v>
      </c>
      <c r="H130" s="52">
        <f t="shared" si="41"/>
        <v>514301</v>
      </c>
      <c r="I130" s="52">
        <f t="shared" si="41"/>
        <v>528237</v>
      </c>
    </row>
    <row r="131" spans="1:9" s="26" customFormat="1" x14ac:dyDescent="0.25">
      <c r="A131" s="53">
        <v>3</v>
      </c>
      <c r="B131" s="146" t="s">
        <v>12</v>
      </c>
      <c r="C131" s="146"/>
      <c r="D131" s="146"/>
      <c r="E131" s="146"/>
      <c r="F131" s="146"/>
      <c r="G131" s="54">
        <f t="shared" ref="G131:I131" si="42">SUM(G132+G153)</f>
        <v>491075</v>
      </c>
      <c r="H131" s="54">
        <f t="shared" si="42"/>
        <v>504347</v>
      </c>
      <c r="I131" s="54">
        <f t="shared" si="42"/>
        <v>517619</v>
      </c>
    </row>
    <row r="132" spans="1:9" x14ac:dyDescent="0.25">
      <c r="A132" s="53">
        <v>31</v>
      </c>
      <c r="B132" s="146" t="s">
        <v>14</v>
      </c>
      <c r="C132" s="146"/>
      <c r="D132" s="146"/>
      <c r="E132" s="146"/>
      <c r="F132" s="146"/>
      <c r="G132" s="54">
        <f t="shared" ref="G132:I132" si="43">SUM(G133+G139+G147)</f>
        <v>477537</v>
      </c>
      <c r="H132" s="54">
        <f t="shared" si="43"/>
        <v>489747</v>
      </c>
      <c r="I132" s="54">
        <f t="shared" si="43"/>
        <v>501958</v>
      </c>
    </row>
    <row r="133" spans="1:9" s="67" customFormat="1" x14ac:dyDescent="0.25">
      <c r="A133" s="53">
        <v>311</v>
      </c>
      <c r="B133" s="146" t="s">
        <v>134</v>
      </c>
      <c r="C133" s="146"/>
      <c r="D133" s="146"/>
      <c r="E133" s="146"/>
      <c r="F133" s="146"/>
      <c r="G133" s="54">
        <f t="shared" ref="G133:I133" si="44">SUM(G134)</f>
        <v>382636</v>
      </c>
      <c r="H133" s="54">
        <f t="shared" si="44"/>
        <v>391528</v>
      </c>
      <c r="I133" s="54">
        <f t="shared" si="44"/>
        <v>400951</v>
      </c>
    </row>
    <row r="134" spans="1:9" s="57" customFormat="1" x14ac:dyDescent="0.25">
      <c r="A134" s="55">
        <v>3111</v>
      </c>
      <c r="B134" s="147" t="s">
        <v>135</v>
      </c>
      <c r="C134" s="147"/>
      <c r="D134" s="147"/>
      <c r="E134" s="147"/>
      <c r="F134" s="147"/>
      <c r="G134" s="56">
        <f t="shared" ref="G134:I134" si="45">SUM(G135:G138)</f>
        <v>382636</v>
      </c>
      <c r="H134" s="56">
        <f t="shared" si="45"/>
        <v>391528</v>
      </c>
      <c r="I134" s="56">
        <f t="shared" si="45"/>
        <v>400951</v>
      </c>
    </row>
    <row r="135" spans="1:9" s="57" customFormat="1" x14ac:dyDescent="0.25">
      <c r="A135" s="57">
        <v>31111</v>
      </c>
      <c r="B135" s="153" t="s">
        <v>28</v>
      </c>
      <c r="C135" s="153"/>
      <c r="D135" s="153"/>
      <c r="E135" s="153"/>
      <c r="F135" s="153"/>
      <c r="G135" s="59">
        <v>377220</v>
      </c>
      <c r="H135" s="59">
        <v>384626</v>
      </c>
      <c r="I135" s="59">
        <v>393452</v>
      </c>
    </row>
    <row r="136" spans="1:9" s="57" customFormat="1" x14ac:dyDescent="0.25">
      <c r="A136" s="57">
        <v>31113</v>
      </c>
      <c r="B136" s="153" t="s">
        <v>29</v>
      </c>
      <c r="C136" s="153"/>
      <c r="D136" s="153"/>
      <c r="E136" s="153"/>
      <c r="F136" s="153"/>
      <c r="G136" s="59">
        <v>0</v>
      </c>
      <c r="H136" s="59">
        <v>0</v>
      </c>
      <c r="I136" s="59">
        <v>0</v>
      </c>
    </row>
    <row r="137" spans="1:9" s="57" customFormat="1" x14ac:dyDescent="0.25">
      <c r="A137" s="57">
        <v>31131</v>
      </c>
      <c r="B137" s="153" t="s">
        <v>30</v>
      </c>
      <c r="C137" s="153"/>
      <c r="D137" s="153"/>
      <c r="E137" s="153"/>
      <c r="F137" s="153"/>
      <c r="G137" s="58">
        <v>3252</v>
      </c>
      <c r="H137" s="58">
        <v>3650</v>
      </c>
      <c r="I137" s="58">
        <v>3982</v>
      </c>
    </row>
    <row r="138" spans="1:9" s="57" customFormat="1" x14ac:dyDescent="0.25">
      <c r="A138" s="57">
        <v>31141</v>
      </c>
      <c r="B138" s="153" t="s">
        <v>31</v>
      </c>
      <c r="C138" s="153"/>
      <c r="D138" s="153"/>
      <c r="E138" s="153"/>
      <c r="F138" s="153"/>
      <c r="G138" s="59">
        <v>2164</v>
      </c>
      <c r="H138" s="59">
        <v>3252</v>
      </c>
      <c r="I138" s="59">
        <v>3517</v>
      </c>
    </row>
    <row r="139" spans="1:9" s="67" customFormat="1" x14ac:dyDescent="0.25">
      <c r="A139" s="53">
        <v>312</v>
      </c>
      <c r="B139" s="146" t="s">
        <v>136</v>
      </c>
      <c r="C139" s="146"/>
      <c r="D139" s="146"/>
      <c r="E139" s="146"/>
      <c r="F139" s="146"/>
      <c r="G139" s="54">
        <f t="shared" ref="G139:I139" si="46">SUM(G140)</f>
        <v>16714</v>
      </c>
      <c r="H139" s="54">
        <f t="shared" si="46"/>
        <v>20032</v>
      </c>
      <c r="I139" s="54">
        <f t="shared" si="46"/>
        <v>22820</v>
      </c>
    </row>
    <row r="140" spans="1:9" x14ac:dyDescent="0.25">
      <c r="A140" s="55">
        <v>3121</v>
      </c>
      <c r="B140" s="147" t="s">
        <v>136</v>
      </c>
      <c r="C140" s="147"/>
      <c r="D140" s="147"/>
      <c r="E140" s="147"/>
      <c r="F140" s="147"/>
      <c r="G140" s="56">
        <f t="shared" ref="G140:I140" si="47">SUM(G141:G146)</f>
        <v>16714</v>
      </c>
      <c r="H140" s="56">
        <f t="shared" si="47"/>
        <v>20032</v>
      </c>
      <c r="I140" s="56">
        <f t="shared" si="47"/>
        <v>22820</v>
      </c>
    </row>
    <row r="141" spans="1:9" x14ac:dyDescent="0.25">
      <c r="A141" s="57">
        <v>31212</v>
      </c>
      <c r="B141" s="153" t="s">
        <v>32</v>
      </c>
      <c r="C141" s="153"/>
      <c r="D141" s="153"/>
      <c r="E141" s="153"/>
      <c r="F141" s="153"/>
      <c r="G141" s="59">
        <v>5574</v>
      </c>
      <c r="H141" s="59">
        <v>6636</v>
      </c>
      <c r="I141" s="59">
        <v>7963</v>
      </c>
    </row>
    <row r="142" spans="1:9" x14ac:dyDescent="0.25">
      <c r="A142" s="57">
        <v>31213</v>
      </c>
      <c r="B142" s="153" t="s">
        <v>33</v>
      </c>
      <c r="C142" s="153"/>
      <c r="D142" s="153"/>
      <c r="E142" s="153"/>
      <c r="F142" s="153"/>
      <c r="G142" s="59">
        <v>2654</v>
      </c>
      <c r="H142" s="59">
        <v>3318</v>
      </c>
      <c r="I142" s="59">
        <v>3982</v>
      </c>
    </row>
    <row r="143" spans="1:9" x14ac:dyDescent="0.25">
      <c r="A143" s="57">
        <v>31214</v>
      </c>
      <c r="B143" s="153" t="s">
        <v>137</v>
      </c>
      <c r="C143" s="153"/>
      <c r="D143" s="153"/>
      <c r="E143" s="153"/>
      <c r="F143" s="153"/>
      <c r="G143" s="59">
        <v>1593</v>
      </c>
      <c r="H143" s="59">
        <v>3185</v>
      </c>
      <c r="I143" s="59">
        <v>3982</v>
      </c>
    </row>
    <row r="144" spans="1:9" x14ac:dyDescent="0.25">
      <c r="A144" s="57">
        <v>31215</v>
      </c>
      <c r="B144" s="153" t="s">
        <v>138</v>
      </c>
      <c r="C144" s="153"/>
      <c r="D144" s="153"/>
      <c r="E144" s="153"/>
      <c r="F144" s="153"/>
      <c r="G144" s="59">
        <v>479</v>
      </c>
      <c r="H144" s="59">
        <v>479</v>
      </c>
      <c r="I144" s="59">
        <v>479</v>
      </c>
    </row>
    <row r="145" spans="1:9" x14ac:dyDescent="0.25">
      <c r="A145" s="57">
        <v>31216</v>
      </c>
      <c r="B145" s="153" t="s">
        <v>139</v>
      </c>
      <c r="C145" s="153"/>
      <c r="D145" s="153"/>
      <c r="E145" s="153"/>
      <c r="F145" s="153"/>
      <c r="G145" s="59">
        <v>5973</v>
      </c>
      <c r="H145" s="59">
        <v>5973</v>
      </c>
      <c r="I145" s="59">
        <v>5973</v>
      </c>
    </row>
    <row r="146" spans="1:9" x14ac:dyDescent="0.25">
      <c r="A146" s="57">
        <v>31219</v>
      </c>
      <c r="B146" s="153" t="s">
        <v>140</v>
      </c>
      <c r="C146" s="153"/>
      <c r="D146" s="153"/>
      <c r="E146" s="153"/>
      <c r="F146" s="153"/>
      <c r="G146" s="59">
        <v>441</v>
      </c>
      <c r="H146" s="59">
        <v>441</v>
      </c>
      <c r="I146" s="59">
        <v>441</v>
      </c>
    </row>
    <row r="147" spans="1:9" s="26" customFormat="1" x14ac:dyDescent="0.25">
      <c r="A147" s="53">
        <v>313</v>
      </c>
      <c r="B147" s="146" t="s">
        <v>141</v>
      </c>
      <c r="C147" s="146"/>
      <c r="D147" s="146"/>
      <c r="E147" s="146"/>
      <c r="F147" s="146"/>
      <c r="G147" s="54">
        <f t="shared" ref="G147:I147" si="48">SUM(G148+G151)</f>
        <v>78187</v>
      </c>
      <c r="H147" s="54">
        <f t="shared" si="48"/>
        <v>78187</v>
      </c>
      <c r="I147" s="54">
        <f t="shared" si="48"/>
        <v>78187</v>
      </c>
    </row>
    <row r="148" spans="1:9" s="57" customFormat="1" x14ac:dyDescent="0.25">
      <c r="A148" s="55">
        <v>3132</v>
      </c>
      <c r="B148" s="147" t="s">
        <v>34</v>
      </c>
      <c r="C148" s="147"/>
      <c r="D148" s="147"/>
      <c r="E148" s="147"/>
      <c r="F148" s="147"/>
      <c r="G148" s="56">
        <f t="shared" ref="G148:I148" si="49">SUM(G149:G150)</f>
        <v>78187</v>
      </c>
      <c r="H148" s="56">
        <f t="shared" si="49"/>
        <v>78187</v>
      </c>
      <c r="I148" s="56">
        <f t="shared" si="49"/>
        <v>78187</v>
      </c>
    </row>
    <row r="149" spans="1:9" s="57" customFormat="1" x14ac:dyDescent="0.25">
      <c r="A149" s="57">
        <v>31321</v>
      </c>
      <c r="B149" s="153" t="s">
        <v>34</v>
      </c>
      <c r="C149" s="153"/>
      <c r="D149" s="153"/>
      <c r="E149" s="153"/>
      <c r="F149" s="153"/>
      <c r="G149" s="59">
        <v>78187</v>
      </c>
      <c r="H149" s="59">
        <v>78187</v>
      </c>
      <c r="I149" s="59">
        <v>78187</v>
      </c>
    </row>
    <row r="150" spans="1:9" s="57" customFormat="1" x14ac:dyDescent="0.25">
      <c r="A150" s="57">
        <v>31322</v>
      </c>
      <c r="B150" s="153" t="s">
        <v>142</v>
      </c>
      <c r="C150" s="153"/>
      <c r="D150" s="153"/>
      <c r="E150" s="153"/>
      <c r="F150" s="153"/>
      <c r="G150" s="59">
        <v>0</v>
      </c>
      <c r="H150" s="59">
        <v>0</v>
      </c>
      <c r="I150" s="59">
        <v>0</v>
      </c>
    </row>
    <row r="151" spans="1:9" s="57" customFormat="1" x14ac:dyDescent="0.25">
      <c r="A151" s="55">
        <v>3133</v>
      </c>
      <c r="B151" s="147" t="s">
        <v>143</v>
      </c>
      <c r="C151" s="147"/>
      <c r="D151" s="147"/>
      <c r="E151" s="147"/>
      <c r="F151" s="147"/>
      <c r="G151" s="56">
        <f t="shared" ref="G151:I151" si="50">G152</f>
        <v>0</v>
      </c>
      <c r="H151" s="56">
        <f t="shared" si="50"/>
        <v>0</v>
      </c>
      <c r="I151" s="56">
        <f t="shared" si="50"/>
        <v>0</v>
      </c>
    </row>
    <row r="152" spans="1:9" s="57" customFormat="1" x14ac:dyDescent="0.25">
      <c r="A152" s="57">
        <v>31332</v>
      </c>
      <c r="B152" s="153" t="s">
        <v>143</v>
      </c>
      <c r="C152" s="153"/>
      <c r="D152" s="153"/>
      <c r="E152" s="153"/>
      <c r="F152" s="153"/>
      <c r="G152" s="59">
        <v>0</v>
      </c>
      <c r="H152" s="59">
        <v>0</v>
      </c>
      <c r="I152" s="59">
        <v>0</v>
      </c>
    </row>
    <row r="153" spans="1:9" x14ac:dyDescent="0.25">
      <c r="A153" s="53">
        <v>32</v>
      </c>
      <c r="B153" s="146" t="s">
        <v>16</v>
      </c>
      <c r="C153" s="146"/>
      <c r="D153" s="146"/>
      <c r="E153" s="146"/>
      <c r="F153" s="146"/>
      <c r="G153" s="54">
        <f t="shared" ref="G153:I153" si="51">SUM(G154+G157+G163)</f>
        <v>13538</v>
      </c>
      <c r="H153" s="54">
        <f t="shared" si="51"/>
        <v>14600</v>
      </c>
      <c r="I153" s="54">
        <f t="shared" si="51"/>
        <v>15661</v>
      </c>
    </row>
    <row r="154" spans="1:9" s="67" customFormat="1" x14ac:dyDescent="0.25">
      <c r="A154" s="53">
        <v>321</v>
      </c>
      <c r="B154" s="146" t="s">
        <v>144</v>
      </c>
      <c r="C154" s="146"/>
      <c r="D154" s="146"/>
      <c r="E154" s="146"/>
      <c r="F154" s="146"/>
      <c r="G154" s="54">
        <f t="shared" ref="G154:I155" si="52">SUM(G155)</f>
        <v>11945</v>
      </c>
      <c r="H154" s="54">
        <f t="shared" si="52"/>
        <v>12609</v>
      </c>
      <c r="I154" s="54">
        <f t="shared" si="52"/>
        <v>13272</v>
      </c>
    </row>
    <row r="155" spans="1:9" s="57" customFormat="1" x14ac:dyDescent="0.25">
      <c r="A155" s="55">
        <v>3212</v>
      </c>
      <c r="B155" s="147" t="s">
        <v>145</v>
      </c>
      <c r="C155" s="147"/>
      <c r="D155" s="147"/>
      <c r="E155" s="147"/>
      <c r="F155" s="147"/>
      <c r="G155" s="56">
        <f t="shared" si="52"/>
        <v>11945</v>
      </c>
      <c r="H155" s="56">
        <f t="shared" si="52"/>
        <v>12609</v>
      </c>
      <c r="I155" s="56">
        <f t="shared" si="52"/>
        <v>13272</v>
      </c>
    </row>
    <row r="156" spans="1:9" s="57" customFormat="1" x14ac:dyDescent="0.25">
      <c r="A156" s="57">
        <v>32121</v>
      </c>
      <c r="B156" s="153" t="s">
        <v>35</v>
      </c>
      <c r="C156" s="153"/>
      <c r="D156" s="153"/>
      <c r="E156" s="153"/>
      <c r="F156" s="153"/>
      <c r="G156" s="59">
        <v>11945</v>
      </c>
      <c r="H156" s="59">
        <v>12609</v>
      </c>
      <c r="I156" s="59">
        <v>13272</v>
      </c>
    </row>
    <row r="157" spans="1:9" s="67" customFormat="1" x14ac:dyDescent="0.25">
      <c r="A157" s="53">
        <v>329</v>
      </c>
      <c r="B157" s="146" t="s">
        <v>146</v>
      </c>
      <c r="C157" s="146"/>
      <c r="D157" s="146"/>
      <c r="E157" s="146"/>
      <c r="F157" s="146"/>
      <c r="G157" s="54">
        <f t="shared" ref="G157:I157" si="53">SUM(G158+G161)</f>
        <v>1593</v>
      </c>
      <c r="H157" s="54">
        <f t="shared" si="53"/>
        <v>1991</v>
      </c>
      <c r="I157" s="54">
        <f t="shared" si="53"/>
        <v>2389</v>
      </c>
    </row>
    <row r="158" spans="1:9" s="57" customFormat="1" x14ac:dyDescent="0.25">
      <c r="A158" s="55">
        <v>3295</v>
      </c>
      <c r="B158" s="147" t="s">
        <v>147</v>
      </c>
      <c r="C158" s="147"/>
      <c r="D158" s="147"/>
      <c r="E158" s="147"/>
      <c r="F158" s="147"/>
      <c r="G158" s="56">
        <f t="shared" ref="G158:I158" si="54">SUM(G159:G160)</f>
        <v>1593</v>
      </c>
      <c r="H158" s="56">
        <f t="shared" si="54"/>
        <v>1991</v>
      </c>
      <c r="I158" s="56">
        <f t="shared" si="54"/>
        <v>2389</v>
      </c>
    </row>
    <row r="159" spans="1:9" s="57" customFormat="1" x14ac:dyDescent="0.25">
      <c r="A159" s="57">
        <v>32952</v>
      </c>
      <c r="B159" s="153" t="s">
        <v>44</v>
      </c>
      <c r="C159" s="153"/>
      <c r="D159" s="153"/>
      <c r="E159" s="153"/>
      <c r="F159" s="153"/>
      <c r="G159" s="59">
        <v>0</v>
      </c>
      <c r="H159" s="59">
        <v>0</v>
      </c>
      <c r="I159" s="61"/>
    </row>
    <row r="160" spans="1:9" s="57" customFormat="1" x14ac:dyDescent="0.25">
      <c r="A160" s="57">
        <v>32955</v>
      </c>
      <c r="B160" s="153" t="s">
        <v>148</v>
      </c>
      <c r="C160" s="153"/>
      <c r="D160" s="153"/>
      <c r="E160" s="153"/>
      <c r="F160" s="153"/>
      <c r="G160" s="59">
        <v>1593</v>
      </c>
      <c r="H160" s="59">
        <v>1991</v>
      </c>
      <c r="I160" s="59">
        <v>2389</v>
      </c>
    </row>
    <row r="161" spans="1:9" s="57" customFormat="1" x14ac:dyDescent="0.25">
      <c r="A161" s="55">
        <v>3296</v>
      </c>
      <c r="B161" s="147" t="s">
        <v>149</v>
      </c>
      <c r="C161" s="147"/>
      <c r="D161" s="147"/>
      <c r="E161" s="147"/>
      <c r="F161" s="147"/>
      <c r="G161" s="56">
        <f t="shared" ref="G161:I161" si="55">G162</f>
        <v>0</v>
      </c>
      <c r="H161" s="56">
        <f t="shared" si="55"/>
        <v>0</v>
      </c>
      <c r="I161" s="56">
        <f t="shared" si="55"/>
        <v>0</v>
      </c>
    </row>
    <row r="162" spans="1:9" s="57" customFormat="1" x14ac:dyDescent="0.25">
      <c r="A162" s="57">
        <v>32961</v>
      </c>
      <c r="B162" s="153" t="s">
        <v>149</v>
      </c>
      <c r="C162" s="153"/>
      <c r="D162" s="153"/>
      <c r="E162" s="153"/>
      <c r="F162" s="153"/>
      <c r="G162" s="59">
        <v>0</v>
      </c>
      <c r="H162" s="59">
        <v>0</v>
      </c>
      <c r="I162" s="59">
        <v>0</v>
      </c>
    </row>
    <row r="163" spans="1:9" x14ac:dyDescent="0.25">
      <c r="A163" s="53">
        <v>34</v>
      </c>
      <c r="B163" s="146" t="s">
        <v>150</v>
      </c>
      <c r="C163" s="146"/>
      <c r="D163" s="146"/>
      <c r="E163" s="146"/>
      <c r="F163" s="146"/>
      <c r="G163" s="54">
        <f t="shared" ref="G163:I164" si="56">SUM(G164)</f>
        <v>0</v>
      </c>
      <c r="H163" s="54">
        <f t="shared" si="56"/>
        <v>0</v>
      </c>
      <c r="I163" s="54">
        <f t="shared" si="56"/>
        <v>0</v>
      </c>
    </row>
    <row r="164" spans="1:9" s="67" customFormat="1" x14ac:dyDescent="0.25">
      <c r="A164" s="53">
        <v>343</v>
      </c>
      <c r="B164" s="146" t="s">
        <v>151</v>
      </c>
      <c r="C164" s="146"/>
      <c r="D164" s="146"/>
      <c r="E164" s="146"/>
      <c r="F164" s="146"/>
      <c r="G164" s="54">
        <f t="shared" si="56"/>
        <v>0</v>
      </c>
      <c r="H164" s="54">
        <f t="shared" si="56"/>
        <v>0</v>
      </c>
      <c r="I164" s="54">
        <f t="shared" si="56"/>
        <v>0</v>
      </c>
    </row>
    <row r="165" spans="1:9" s="57" customFormat="1" x14ac:dyDescent="0.25">
      <c r="A165" s="68">
        <v>3433</v>
      </c>
      <c r="B165" s="167" t="s">
        <v>152</v>
      </c>
      <c r="C165" s="167"/>
      <c r="D165" s="167"/>
      <c r="E165" s="167"/>
      <c r="F165" s="167"/>
      <c r="G165" s="63">
        <f t="shared" ref="G165:I165" si="57">SUM(G166:G168)</f>
        <v>0</v>
      </c>
      <c r="H165" s="63">
        <f t="shared" si="57"/>
        <v>0</v>
      </c>
      <c r="I165" s="63">
        <f t="shared" si="57"/>
        <v>0</v>
      </c>
    </row>
    <row r="166" spans="1:9" s="57" customFormat="1" x14ac:dyDescent="0.25">
      <c r="A166" s="57">
        <v>34331</v>
      </c>
      <c r="B166" s="153" t="s">
        <v>36</v>
      </c>
      <c r="C166" s="153"/>
      <c r="D166" s="153"/>
      <c r="E166" s="153"/>
      <c r="F166" s="153"/>
      <c r="G166" s="59">
        <v>0</v>
      </c>
      <c r="H166" s="59">
        <v>0</v>
      </c>
      <c r="I166" s="59">
        <v>0</v>
      </c>
    </row>
    <row r="167" spans="1:9" s="57" customFormat="1" x14ac:dyDescent="0.25">
      <c r="A167" s="57">
        <v>34332</v>
      </c>
      <c r="B167" s="153" t="s">
        <v>37</v>
      </c>
      <c r="C167" s="153"/>
      <c r="D167" s="153"/>
      <c r="E167" s="153"/>
      <c r="F167" s="153"/>
      <c r="G167" s="59">
        <v>0</v>
      </c>
      <c r="H167" s="59">
        <v>0</v>
      </c>
      <c r="I167" s="59">
        <v>0</v>
      </c>
    </row>
    <row r="168" spans="1:9" s="57" customFormat="1" x14ac:dyDescent="0.25">
      <c r="A168" s="57">
        <v>34339</v>
      </c>
      <c r="B168" s="153" t="s">
        <v>38</v>
      </c>
      <c r="C168" s="153"/>
      <c r="D168" s="153"/>
      <c r="E168" s="153"/>
      <c r="F168" s="153"/>
      <c r="G168" s="59">
        <v>0</v>
      </c>
      <c r="H168" s="59">
        <v>0</v>
      </c>
      <c r="I168" s="59">
        <v>0</v>
      </c>
    </row>
    <row r="169" spans="1:9" x14ac:dyDescent="0.25">
      <c r="A169" s="53">
        <v>37</v>
      </c>
      <c r="B169" s="146" t="s">
        <v>153</v>
      </c>
      <c r="C169" s="146"/>
      <c r="D169" s="146"/>
      <c r="E169" s="146"/>
      <c r="F169" s="146"/>
      <c r="G169" s="54">
        <f t="shared" ref="G169:I171" si="58">SUM(G170)</f>
        <v>0</v>
      </c>
      <c r="H169" s="54">
        <f t="shared" si="58"/>
        <v>0</v>
      </c>
      <c r="I169" s="54">
        <f t="shared" si="58"/>
        <v>0</v>
      </c>
    </row>
    <row r="170" spans="1:9" s="67" customFormat="1" x14ac:dyDescent="0.25">
      <c r="A170" s="53">
        <v>372</v>
      </c>
      <c r="B170" s="146" t="s">
        <v>154</v>
      </c>
      <c r="C170" s="146"/>
      <c r="D170" s="146"/>
      <c r="E170" s="146"/>
      <c r="F170" s="146"/>
      <c r="G170" s="54">
        <f t="shared" si="58"/>
        <v>0</v>
      </c>
      <c r="H170" s="54">
        <f t="shared" si="58"/>
        <v>0</v>
      </c>
      <c r="I170" s="54">
        <f t="shared" si="58"/>
        <v>0</v>
      </c>
    </row>
    <row r="171" spans="1:9" s="57" customFormat="1" x14ac:dyDescent="0.25">
      <c r="A171" s="55">
        <v>3722</v>
      </c>
      <c r="B171" s="147" t="s">
        <v>155</v>
      </c>
      <c r="C171" s="147"/>
      <c r="D171" s="147"/>
      <c r="E171" s="147"/>
      <c r="F171" s="147"/>
      <c r="G171" s="56">
        <f t="shared" si="58"/>
        <v>0</v>
      </c>
      <c r="H171" s="56">
        <f t="shared" si="58"/>
        <v>0</v>
      </c>
      <c r="I171" s="56">
        <f t="shared" si="58"/>
        <v>0</v>
      </c>
    </row>
    <row r="172" spans="1:9" s="57" customFormat="1" x14ac:dyDescent="0.25">
      <c r="A172" s="57">
        <v>37229</v>
      </c>
      <c r="B172" s="153" t="s">
        <v>156</v>
      </c>
      <c r="C172" s="153"/>
      <c r="D172" s="153"/>
      <c r="E172" s="153"/>
      <c r="F172" s="153"/>
      <c r="G172" s="59">
        <v>0</v>
      </c>
      <c r="H172" s="59">
        <v>0</v>
      </c>
      <c r="I172" s="59">
        <v>0</v>
      </c>
    </row>
    <row r="173" spans="1:9" s="26" customFormat="1" x14ac:dyDescent="0.25">
      <c r="A173" s="53">
        <v>4</v>
      </c>
      <c r="B173" s="146" t="s">
        <v>5</v>
      </c>
      <c r="C173" s="146"/>
      <c r="D173" s="146"/>
      <c r="E173" s="146"/>
      <c r="F173" s="146"/>
      <c r="G173" s="54">
        <f t="shared" ref="G173:I173" si="59">SUM(G174)</f>
        <v>9290</v>
      </c>
      <c r="H173" s="54">
        <f t="shared" si="59"/>
        <v>9954</v>
      </c>
      <c r="I173" s="54">
        <f t="shared" si="59"/>
        <v>10618</v>
      </c>
    </row>
    <row r="174" spans="1:9" x14ac:dyDescent="0.25">
      <c r="A174" s="53">
        <v>42</v>
      </c>
      <c r="B174" s="146" t="s">
        <v>22</v>
      </c>
      <c r="C174" s="146"/>
      <c r="D174" s="146"/>
      <c r="E174" s="146"/>
      <c r="F174" s="146"/>
      <c r="G174" s="54">
        <f t="shared" ref="G174:I174" si="60">SUM(G175+G180)</f>
        <v>9290</v>
      </c>
      <c r="H174" s="54">
        <f t="shared" si="60"/>
        <v>9954</v>
      </c>
      <c r="I174" s="54">
        <f t="shared" si="60"/>
        <v>10618</v>
      </c>
    </row>
    <row r="175" spans="1:9" s="67" customFormat="1" x14ac:dyDescent="0.25">
      <c r="A175" s="53">
        <v>422</v>
      </c>
      <c r="B175" s="146" t="s">
        <v>26</v>
      </c>
      <c r="C175" s="146"/>
      <c r="D175" s="146"/>
      <c r="E175" s="146"/>
      <c r="F175" s="146"/>
      <c r="G175" s="54">
        <f t="shared" ref="G175:I175" si="61">SUM(G176+G178)</f>
        <v>0</v>
      </c>
      <c r="H175" s="54">
        <f t="shared" si="61"/>
        <v>0</v>
      </c>
      <c r="I175" s="54">
        <f t="shared" si="61"/>
        <v>0</v>
      </c>
    </row>
    <row r="176" spans="1:9" s="57" customFormat="1" x14ac:dyDescent="0.25">
      <c r="A176" s="55">
        <v>4221</v>
      </c>
      <c r="B176" s="147" t="s">
        <v>157</v>
      </c>
      <c r="C176" s="147"/>
      <c r="D176" s="147"/>
      <c r="E176" s="147"/>
      <c r="F176" s="147"/>
      <c r="G176" s="56">
        <f t="shared" ref="G176:I176" si="62">SUM(G177)</f>
        <v>0</v>
      </c>
      <c r="H176" s="56">
        <f t="shared" si="62"/>
        <v>0</v>
      </c>
      <c r="I176" s="56">
        <f t="shared" si="62"/>
        <v>0</v>
      </c>
    </row>
    <row r="177" spans="1:9" s="57" customFormat="1" x14ac:dyDescent="0.25">
      <c r="A177" s="57">
        <v>42211</v>
      </c>
      <c r="B177" s="153" t="s">
        <v>158</v>
      </c>
      <c r="C177" s="153"/>
      <c r="D177" s="153"/>
      <c r="E177" s="153"/>
      <c r="F177" s="153"/>
      <c r="G177" s="59">
        <v>0</v>
      </c>
      <c r="H177" s="59">
        <v>0</v>
      </c>
      <c r="I177" s="59">
        <v>0</v>
      </c>
    </row>
    <row r="178" spans="1:9" s="57" customFormat="1" x14ac:dyDescent="0.25">
      <c r="A178" s="55">
        <v>4226</v>
      </c>
      <c r="B178" s="147" t="s">
        <v>159</v>
      </c>
      <c r="C178" s="147"/>
      <c r="D178" s="147"/>
      <c r="E178" s="147"/>
      <c r="F178" s="147"/>
      <c r="G178" s="56">
        <f t="shared" ref="G178:I178" si="63">SUM(G179)</f>
        <v>0</v>
      </c>
      <c r="H178" s="56">
        <f t="shared" si="63"/>
        <v>0</v>
      </c>
      <c r="I178" s="56">
        <f t="shared" si="63"/>
        <v>0</v>
      </c>
    </row>
    <row r="179" spans="1:9" s="57" customFormat="1" x14ac:dyDescent="0.25">
      <c r="A179" s="57">
        <v>42261</v>
      </c>
      <c r="B179" s="153" t="s">
        <v>160</v>
      </c>
      <c r="C179" s="153"/>
      <c r="D179" s="153"/>
      <c r="E179" s="153"/>
      <c r="F179" s="153"/>
      <c r="G179" s="59">
        <v>0</v>
      </c>
      <c r="H179" s="59">
        <v>0</v>
      </c>
      <c r="I179" s="59">
        <v>0</v>
      </c>
    </row>
    <row r="180" spans="1:9" s="67" customFormat="1" x14ac:dyDescent="0.25">
      <c r="A180" s="53">
        <v>424</v>
      </c>
      <c r="B180" s="146" t="s">
        <v>161</v>
      </c>
      <c r="C180" s="146"/>
      <c r="D180" s="146"/>
      <c r="E180" s="146"/>
      <c r="F180" s="146"/>
      <c r="G180" s="54">
        <f t="shared" ref="G180:I180" si="64">SUM(G181)</f>
        <v>9290</v>
      </c>
      <c r="H180" s="54">
        <f t="shared" si="64"/>
        <v>9954</v>
      </c>
      <c r="I180" s="54">
        <f t="shared" si="64"/>
        <v>10618</v>
      </c>
    </row>
    <row r="181" spans="1:9" s="26" customFormat="1" x14ac:dyDescent="0.25">
      <c r="A181" s="55">
        <v>4241</v>
      </c>
      <c r="B181" s="147" t="s">
        <v>162</v>
      </c>
      <c r="C181" s="147"/>
      <c r="D181" s="147"/>
      <c r="E181" s="147"/>
      <c r="F181" s="147"/>
      <c r="G181" s="56">
        <f t="shared" ref="G181:I181" si="65">SUM(G182:G183)</f>
        <v>9290</v>
      </c>
      <c r="H181" s="56">
        <f t="shared" si="65"/>
        <v>9954</v>
      </c>
      <c r="I181" s="56">
        <f t="shared" si="65"/>
        <v>10618</v>
      </c>
    </row>
    <row r="182" spans="1:9" s="26" customFormat="1" x14ac:dyDescent="0.25">
      <c r="A182" s="57">
        <v>42411</v>
      </c>
      <c r="B182" s="153" t="s">
        <v>163</v>
      </c>
      <c r="C182" s="153"/>
      <c r="D182" s="153"/>
      <c r="E182" s="153"/>
      <c r="F182" s="153"/>
      <c r="G182" s="59">
        <v>199</v>
      </c>
      <c r="H182" s="59">
        <v>199</v>
      </c>
      <c r="I182" s="59">
        <v>199</v>
      </c>
    </row>
    <row r="183" spans="1:9" s="26" customFormat="1" x14ac:dyDescent="0.25">
      <c r="A183" s="57">
        <v>42415</v>
      </c>
      <c r="B183" s="153" t="s">
        <v>257</v>
      </c>
      <c r="C183" s="153"/>
      <c r="D183" s="153"/>
      <c r="E183" s="153"/>
      <c r="F183" s="153"/>
      <c r="G183" s="59">
        <v>9091</v>
      </c>
      <c r="H183" s="59">
        <v>9755</v>
      </c>
      <c r="I183" s="59">
        <v>10419</v>
      </c>
    </row>
    <row r="184" spans="1:9" s="57" customFormat="1" x14ac:dyDescent="0.25">
      <c r="B184" s="84"/>
      <c r="C184" s="84"/>
      <c r="D184" s="84"/>
      <c r="E184" s="84"/>
      <c r="F184" s="84"/>
      <c r="G184" s="60"/>
      <c r="H184" s="61"/>
      <c r="I184" s="61"/>
    </row>
    <row r="185" spans="1:9" ht="15" customHeight="1" x14ac:dyDescent="0.25">
      <c r="A185" s="163" t="s">
        <v>284</v>
      </c>
      <c r="B185" s="163"/>
      <c r="C185" s="163"/>
      <c r="D185" s="163"/>
      <c r="E185" s="163"/>
      <c r="F185" s="163"/>
      <c r="G185" s="163"/>
      <c r="H185" s="163"/>
      <c r="I185" s="163"/>
    </row>
    <row r="186" spans="1:9" s="26" customFormat="1" x14ac:dyDescent="0.25">
      <c r="A186" s="49" t="s">
        <v>132</v>
      </c>
      <c r="B186" s="144" t="s">
        <v>71</v>
      </c>
      <c r="C186" s="144"/>
      <c r="D186" s="144"/>
      <c r="E186" s="144"/>
      <c r="F186" s="144"/>
      <c r="G186" s="50">
        <f t="shared" ref="G186:I186" si="66">SUM(G187+G198+G212)</f>
        <v>59725</v>
      </c>
      <c r="H186" s="50">
        <f t="shared" si="66"/>
        <v>26544</v>
      </c>
      <c r="I186" s="50">
        <f t="shared" si="66"/>
        <v>26544</v>
      </c>
    </row>
    <row r="187" spans="1:9" s="26" customFormat="1" x14ac:dyDescent="0.25">
      <c r="A187" s="51" t="s">
        <v>164</v>
      </c>
      <c r="B187" s="154" t="s">
        <v>285</v>
      </c>
      <c r="C187" s="154"/>
      <c r="D187" s="154"/>
      <c r="E187" s="154"/>
      <c r="F187" s="154"/>
      <c r="G187" s="52">
        <f t="shared" ref="G187:I187" si="67">SUM(G188)</f>
        <v>26544</v>
      </c>
      <c r="H187" s="52">
        <f t="shared" si="67"/>
        <v>26544</v>
      </c>
      <c r="I187" s="52">
        <f t="shared" si="67"/>
        <v>26544</v>
      </c>
    </row>
    <row r="188" spans="1:9" s="26" customFormat="1" x14ac:dyDescent="0.25">
      <c r="A188" s="53">
        <v>3</v>
      </c>
      <c r="B188" s="146" t="s">
        <v>12</v>
      </c>
      <c r="C188" s="146"/>
      <c r="D188" s="146"/>
      <c r="E188" s="146"/>
      <c r="F188" s="146"/>
      <c r="G188" s="54">
        <f t="shared" ref="G188:I188" si="68">SUM(G189+G194)</f>
        <v>26544</v>
      </c>
      <c r="H188" s="54">
        <f t="shared" si="68"/>
        <v>26544</v>
      </c>
      <c r="I188" s="54">
        <f t="shared" si="68"/>
        <v>26544</v>
      </c>
    </row>
    <row r="189" spans="1:9" x14ac:dyDescent="0.25">
      <c r="A189" s="53">
        <v>32</v>
      </c>
      <c r="B189" s="146" t="s">
        <v>16</v>
      </c>
      <c r="C189" s="146"/>
      <c r="D189" s="146"/>
      <c r="E189" s="146"/>
      <c r="F189" s="146"/>
      <c r="G189" s="54">
        <f t="shared" ref="G189:I190" si="69">SUM(G190)</f>
        <v>14798</v>
      </c>
      <c r="H189" s="54">
        <f t="shared" si="69"/>
        <v>14798</v>
      </c>
      <c r="I189" s="54">
        <f t="shared" si="69"/>
        <v>14798</v>
      </c>
    </row>
    <row r="190" spans="1:9" s="67" customFormat="1" x14ac:dyDescent="0.25">
      <c r="A190" s="53">
        <v>322</v>
      </c>
      <c r="B190" s="146" t="s">
        <v>165</v>
      </c>
      <c r="C190" s="146"/>
      <c r="D190" s="146"/>
      <c r="E190" s="146"/>
      <c r="F190" s="146"/>
      <c r="G190" s="54">
        <f t="shared" si="69"/>
        <v>14798</v>
      </c>
      <c r="H190" s="54">
        <f t="shared" si="69"/>
        <v>14798</v>
      </c>
      <c r="I190" s="54">
        <f t="shared" si="69"/>
        <v>14798</v>
      </c>
    </row>
    <row r="191" spans="1:9" s="57" customFormat="1" x14ac:dyDescent="0.25">
      <c r="A191" s="55">
        <v>3222</v>
      </c>
      <c r="B191" s="147" t="s">
        <v>41</v>
      </c>
      <c r="C191" s="147"/>
      <c r="D191" s="147"/>
      <c r="E191" s="147"/>
      <c r="F191" s="147"/>
      <c r="G191" s="56">
        <f t="shared" ref="G191:I191" si="70">SUM(G192+G193)</f>
        <v>14798</v>
      </c>
      <c r="H191" s="56">
        <f t="shared" si="70"/>
        <v>14798</v>
      </c>
      <c r="I191" s="56">
        <f t="shared" si="70"/>
        <v>14798</v>
      </c>
    </row>
    <row r="192" spans="1:9" s="57" customFormat="1" x14ac:dyDescent="0.25">
      <c r="A192" s="57">
        <v>32222</v>
      </c>
      <c r="B192" s="153" t="s">
        <v>166</v>
      </c>
      <c r="C192" s="153"/>
      <c r="D192" s="153"/>
      <c r="E192" s="153"/>
      <c r="F192" s="153"/>
      <c r="G192" s="59">
        <v>0</v>
      </c>
      <c r="H192" s="59">
        <v>0</v>
      </c>
      <c r="I192" s="59">
        <v>0</v>
      </c>
    </row>
    <row r="193" spans="1:12" s="57" customFormat="1" x14ac:dyDescent="0.25">
      <c r="A193" s="57">
        <v>32999</v>
      </c>
      <c r="B193" s="153" t="s">
        <v>311</v>
      </c>
      <c r="C193" s="153"/>
      <c r="D193" s="153"/>
      <c r="E193" s="153"/>
      <c r="F193" s="153"/>
      <c r="G193" s="59">
        <v>14798</v>
      </c>
      <c r="H193" s="59">
        <v>14798</v>
      </c>
      <c r="I193" s="59">
        <v>14798</v>
      </c>
    </row>
    <row r="194" spans="1:12" x14ac:dyDescent="0.25">
      <c r="A194" s="53">
        <v>37</v>
      </c>
      <c r="B194" s="146" t="s">
        <v>25</v>
      </c>
      <c r="C194" s="146"/>
      <c r="D194" s="146"/>
      <c r="E194" s="146"/>
      <c r="F194" s="146"/>
      <c r="G194" s="54">
        <f t="shared" ref="G194:I196" si="71">SUM(G195)</f>
        <v>11746</v>
      </c>
      <c r="H194" s="54">
        <f t="shared" si="71"/>
        <v>11746</v>
      </c>
      <c r="I194" s="54">
        <f t="shared" si="71"/>
        <v>11746</v>
      </c>
    </row>
    <row r="195" spans="1:12" s="67" customFormat="1" x14ac:dyDescent="0.25">
      <c r="A195" s="53">
        <v>372</v>
      </c>
      <c r="B195" s="146" t="s">
        <v>167</v>
      </c>
      <c r="C195" s="146"/>
      <c r="D195" s="146"/>
      <c r="E195" s="146"/>
      <c r="F195" s="146"/>
      <c r="G195" s="54">
        <f t="shared" si="71"/>
        <v>11746</v>
      </c>
      <c r="H195" s="54">
        <f t="shared" si="71"/>
        <v>11746</v>
      </c>
      <c r="I195" s="54">
        <f t="shared" si="71"/>
        <v>11746</v>
      </c>
    </row>
    <row r="196" spans="1:12" s="57" customFormat="1" x14ac:dyDescent="0.25">
      <c r="A196" s="55">
        <v>3722</v>
      </c>
      <c r="B196" s="147" t="s">
        <v>168</v>
      </c>
      <c r="C196" s="147"/>
      <c r="D196" s="147"/>
      <c r="E196" s="147"/>
      <c r="F196" s="147"/>
      <c r="G196" s="56">
        <f t="shared" si="71"/>
        <v>11746</v>
      </c>
      <c r="H196" s="56">
        <f t="shared" si="71"/>
        <v>11746</v>
      </c>
      <c r="I196" s="56">
        <f t="shared" si="71"/>
        <v>11746</v>
      </c>
    </row>
    <row r="197" spans="1:12" s="57" customFormat="1" x14ac:dyDescent="0.25">
      <c r="A197" s="57">
        <v>37229</v>
      </c>
      <c r="B197" s="153" t="s">
        <v>169</v>
      </c>
      <c r="C197" s="153"/>
      <c r="D197" s="153"/>
      <c r="E197" s="153"/>
      <c r="F197" s="153"/>
      <c r="G197" s="59">
        <v>11746</v>
      </c>
      <c r="H197" s="59">
        <v>11746</v>
      </c>
      <c r="I197" s="59">
        <v>11746</v>
      </c>
      <c r="L197" s="57" t="s">
        <v>27</v>
      </c>
    </row>
    <row r="198" spans="1:12" x14ac:dyDescent="0.25">
      <c r="A198" s="51" t="s">
        <v>170</v>
      </c>
      <c r="B198" s="145" t="s">
        <v>285</v>
      </c>
      <c r="C198" s="145"/>
      <c r="D198" s="145"/>
      <c r="E198" s="145"/>
      <c r="F198" s="145"/>
      <c r="G198" s="52">
        <v>33181</v>
      </c>
      <c r="H198" s="52">
        <f t="shared" ref="H198:I200" si="72">SUM(H199)</f>
        <v>0</v>
      </c>
      <c r="I198" s="52">
        <f t="shared" si="72"/>
        <v>0</v>
      </c>
    </row>
    <row r="199" spans="1:12" s="26" customFormat="1" x14ac:dyDescent="0.25">
      <c r="A199" s="53">
        <v>4</v>
      </c>
      <c r="B199" s="146" t="s">
        <v>5</v>
      </c>
      <c r="C199" s="146"/>
      <c r="D199" s="146"/>
      <c r="E199" s="146"/>
      <c r="F199" s="146"/>
      <c r="G199" s="54">
        <f ca="1">SUM(G200+G207)</f>
        <v>0</v>
      </c>
      <c r="H199" s="54">
        <f t="shared" si="72"/>
        <v>0</v>
      </c>
      <c r="I199" s="54">
        <f t="shared" si="72"/>
        <v>0</v>
      </c>
    </row>
    <row r="200" spans="1:12" x14ac:dyDescent="0.25">
      <c r="A200" s="53">
        <v>42</v>
      </c>
      <c r="B200" s="146" t="s">
        <v>22</v>
      </c>
      <c r="C200" s="146"/>
      <c r="D200" s="146"/>
      <c r="E200" s="146"/>
      <c r="F200" s="146"/>
      <c r="G200" s="54">
        <f ca="1">SUM(G200)</f>
        <v>0</v>
      </c>
      <c r="H200" s="54">
        <f t="shared" si="72"/>
        <v>0</v>
      </c>
      <c r="I200" s="54">
        <f t="shared" si="72"/>
        <v>0</v>
      </c>
    </row>
    <row r="201" spans="1:12" s="67" customFormat="1" x14ac:dyDescent="0.25">
      <c r="A201" s="53">
        <v>424</v>
      </c>
      <c r="B201" s="146" t="s">
        <v>161</v>
      </c>
      <c r="C201" s="146"/>
      <c r="D201" s="146"/>
      <c r="E201" s="146"/>
      <c r="F201" s="146"/>
      <c r="G201" s="54">
        <f t="shared" ref="G201:I201" si="73">SUM(G202+G204)</f>
        <v>0</v>
      </c>
      <c r="H201" s="54">
        <f t="shared" si="73"/>
        <v>0</v>
      </c>
      <c r="I201" s="54">
        <f t="shared" si="73"/>
        <v>0</v>
      </c>
    </row>
    <row r="202" spans="1:12" s="57" customFormat="1" x14ac:dyDescent="0.25">
      <c r="A202" s="55">
        <v>4241</v>
      </c>
      <c r="B202" s="147" t="s">
        <v>162</v>
      </c>
      <c r="C202" s="147"/>
      <c r="D202" s="147"/>
      <c r="E202" s="147"/>
      <c r="F202" s="147"/>
      <c r="G202" s="56">
        <f t="shared" ref="G202:I202" si="74">SUM(G203)</f>
        <v>0</v>
      </c>
      <c r="H202" s="56">
        <f t="shared" si="74"/>
        <v>0</v>
      </c>
      <c r="I202" s="56">
        <f t="shared" si="74"/>
        <v>0</v>
      </c>
    </row>
    <row r="203" spans="1:12" s="57" customFormat="1" x14ac:dyDescent="0.25">
      <c r="A203" s="57">
        <v>42411</v>
      </c>
      <c r="B203" s="153" t="s">
        <v>163</v>
      </c>
      <c r="C203" s="153"/>
      <c r="D203" s="153"/>
      <c r="E203" s="153"/>
      <c r="F203" s="153"/>
      <c r="G203" s="59">
        <v>0</v>
      </c>
      <c r="H203" s="59">
        <v>0</v>
      </c>
      <c r="I203" s="59">
        <v>0</v>
      </c>
    </row>
    <row r="204" spans="1:12" s="57" customFormat="1" x14ac:dyDescent="0.25">
      <c r="A204" s="55">
        <v>4227</v>
      </c>
      <c r="B204" s="147" t="s">
        <v>171</v>
      </c>
      <c r="C204" s="147"/>
      <c r="D204" s="147"/>
      <c r="E204" s="147"/>
      <c r="F204" s="147"/>
      <c r="G204" s="56">
        <f>SUM(G205:G206)</f>
        <v>0</v>
      </c>
      <c r="H204" s="56">
        <f t="shared" ref="H204" si="75">SUM(H205:H211)</f>
        <v>0</v>
      </c>
      <c r="I204" s="69"/>
    </row>
    <row r="205" spans="1:12" s="57" customFormat="1" x14ac:dyDescent="0.25">
      <c r="A205" s="57">
        <v>42272</v>
      </c>
      <c r="B205" s="153" t="s">
        <v>172</v>
      </c>
      <c r="C205" s="153"/>
      <c r="D205" s="153"/>
      <c r="E205" s="153"/>
      <c r="F205" s="153"/>
      <c r="G205" s="59">
        <v>0</v>
      </c>
      <c r="H205" s="59">
        <v>0</v>
      </c>
      <c r="I205" s="59">
        <v>0</v>
      </c>
    </row>
    <row r="206" spans="1:12" s="57" customFormat="1" x14ac:dyDescent="0.25">
      <c r="A206" s="57">
        <v>42273</v>
      </c>
      <c r="B206" s="107" t="s">
        <v>173</v>
      </c>
      <c r="C206" s="107"/>
      <c r="D206" s="107"/>
      <c r="E206" s="107"/>
      <c r="F206" s="107"/>
      <c r="G206" s="59"/>
      <c r="H206" s="59"/>
      <c r="I206" s="59"/>
    </row>
    <row r="207" spans="1:12" s="57" customFormat="1" x14ac:dyDescent="0.25">
      <c r="A207" s="103">
        <v>45</v>
      </c>
      <c r="B207" s="104" t="s">
        <v>292</v>
      </c>
      <c r="C207" s="104"/>
      <c r="D207" s="104"/>
      <c r="E207" s="104"/>
      <c r="F207" s="104"/>
      <c r="G207" s="106">
        <f>(G208)</f>
        <v>33181</v>
      </c>
      <c r="H207" s="62">
        <f t="shared" ref="H207:I207" si="76">H208</f>
        <v>0</v>
      </c>
      <c r="I207" s="62">
        <f t="shared" si="76"/>
        <v>0</v>
      </c>
    </row>
    <row r="208" spans="1:12" s="57" customFormat="1" x14ac:dyDescent="0.25">
      <c r="A208" s="103">
        <v>451</v>
      </c>
      <c r="B208" s="104" t="s">
        <v>287</v>
      </c>
      <c r="C208" s="104"/>
      <c r="D208" s="104"/>
      <c r="E208" s="104"/>
      <c r="F208" s="104"/>
      <c r="G208" s="106">
        <f>G209</f>
        <v>33181</v>
      </c>
      <c r="H208" s="62">
        <f t="shared" ref="H208:I208" si="77">H209</f>
        <v>0</v>
      </c>
      <c r="I208" s="62">
        <f t="shared" si="77"/>
        <v>0</v>
      </c>
    </row>
    <row r="209" spans="1:9" s="57" customFormat="1" x14ac:dyDescent="0.25">
      <c r="A209" s="103">
        <v>4511</v>
      </c>
      <c r="B209" s="104" t="s">
        <v>287</v>
      </c>
      <c r="C209" s="104"/>
      <c r="D209" s="104"/>
      <c r="E209" s="104"/>
      <c r="F209" s="104"/>
      <c r="G209" s="106">
        <f>G210</f>
        <v>33181</v>
      </c>
      <c r="H209" s="62">
        <f t="shared" ref="H209:I209" si="78">H210</f>
        <v>0</v>
      </c>
      <c r="I209" s="62">
        <f t="shared" si="78"/>
        <v>0</v>
      </c>
    </row>
    <row r="210" spans="1:9" s="57" customFormat="1" x14ac:dyDescent="0.25">
      <c r="A210" s="80">
        <v>45111</v>
      </c>
      <c r="B210" s="108" t="s">
        <v>287</v>
      </c>
      <c r="C210" s="108"/>
      <c r="D210" s="108"/>
      <c r="E210" s="108"/>
      <c r="F210" s="108"/>
      <c r="G210" s="109">
        <v>33181</v>
      </c>
      <c r="H210" s="109">
        <v>0</v>
      </c>
      <c r="I210" s="109">
        <v>0</v>
      </c>
    </row>
    <row r="211" spans="1:9" s="57" customFormat="1" x14ac:dyDescent="0.25">
      <c r="B211" s="153"/>
      <c r="C211" s="153"/>
      <c r="D211" s="153"/>
      <c r="E211" s="153"/>
      <c r="F211" s="153"/>
      <c r="G211" s="59"/>
      <c r="H211" s="59"/>
      <c r="I211" s="59"/>
    </row>
    <row r="212" spans="1:9" s="26" customFormat="1" x14ac:dyDescent="0.25">
      <c r="A212" s="51" t="s">
        <v>174</v>
      </c>
      <c r="B212" s="145" t="s">
        <v>175</v>
      </c>
      <c r="C212" s="145"/>
      <c r="D212" s="145"/>
      <c r="E212" s="145"/>
      <c r="F212" s="145"/>
      <c r="G212" s="52">
        <f t="shared" ref="G212:I216" si="79">SUM(G213)</f>
        <v>0</v>
      </c>
      <c r="H212" s="52">
        <f t="shared" si="79"/>
        <v>0</v>
      </c>
      <c r="I212" s="52">
        <f t="shared" si="79"/>
        <v>0</v>
      </c>
    </row>
    <row r="213" spans="1:9" s="26" customFormat="1" x14ac:dyDescent="0.25">
      <c r="A213" s="53">
        <v>3</v>
      </c>
      <c r="B213" s="146" t="s">
        <v>12</v>
      </c>
      <c r="C213" s="146"/>
      <c r="D213" s="146"/>
      <c r="E213" s="146"/>
      <c r="F213" s="146"/>
      <c r="G213" s="54">
        <f t="shared" si="79"/>
        <v>0</v>
      </c>
      <c r="H213" s="54">
        <f t="shared" si="79"/>
        <v>0</v>
      </c>
      <c r="I213" s="54">
        <f t="shared" si="79"/>
        <v>0</v>
      </c>
    </row>
    <row r="214" spans="1:9" x14ac:dyDescent="0.25">
      <c r="A214" s="53">
        <v>32</v>
      </c>
      <c r="B214" s="146" t="s">
        <v>16</v>
      </c>
      <c r="C214" s="146"/>
      <c r="D214" s="146"/>
      <c r="E214" s="146"/>
      <c r="F214" s="146"/>
      <c r="G214" s="54">
        <f t="shared" si="79"/>
        <v>0</v>
      </c>
      <c r="H214" s="54">
        <f t="shared" si="79"/>
        <v>0</v>
      </c>
      <c r="I214" s="54">
        <f t="shared" si="79"/>
        <v>0</v>
      </c>
    </row>
    <row r="215" spans="1:9" s="57" customFormat="1" x14ac:dyDescent="0.25">
      <c r="A215" s="68">
        <v>322</v>
      </c>
      <c r="B215" s="167" t="s">
        <v>165</v>
      </c>
      <c r="C215" s="167"/>
      <c r="D215" s="167"/>
      <c r="E215" s="167"/>
      <c r="F215" s="167"/>
      <c r="G215" s="54">
        <f t="shared" si="79"/>
        <v>0</v>
      </c>
      <c r="H215" s="54">
        <f t="shared" si="79"/>
        <v>0</v>
      </c>
      <c r="I215" s="54">
        <f t="shared" si="79"/>
        <v>0</v>
      </c>
    </row>
    <row r="216" spans="1:9" x14ac:dyDescent="0.25">
      <c r="A216" s="55">
        <v>3222</v>
      </c>
      <c r="B216" s="147" t="s">
        <v>41</v>
      </c>
      <c r="C216" s="147"/>
      <c r="D216" s="147"/>
      <c r="E216" s="147"/>
      <c r="F216" s="147"/>
      <c r="G216" s="56">
        <f t="shared" si="79"/>
        <v>0</v>
      </c>
      <c r="H216" s="56">
        <f t="shared" si="79"/>
        <v>0</v>
      </c>
      <c r="I216" s="56">
        <f t="shared" si="79"/>
        <v>0</v>
      </c>
    </row>
    <row r="217" spans="1:9" x14ac:dyDescent="0.25">
      <c r="A217" s="57">
        <v>32224</v>
      </c>
      <c r="B217" s="153" t="s">
        <v>166</v>
      </c>
      <c r="C217" s="153"/>
      <c r="D217" s="153"/>
      <c r="E217" s="153"/>
      <c r="F217" s="153"/>
      <c r="G217" s="59">
        <v>0</v>
      </c>
      <c r="H217" s="59">
        <v>0</v>
      </c>
      <c r="I217" s="59">
        <v>0</v>
      </c>
    </row>
    <row r="218" spans="1:9" x14ac:dyDescent="0.25">
      <c r="A218" s="57"/>
      <c r="B218" s="84"/>
      <c r="C218" s="84"/>
      <c r="D218" s="84"/>
      <c r="E218" s="84"/>
      <c r="F218" s="84"/>
      <c r="G218" s="60"/>
      <c r="H218" s="61"/>
      <c r="I218" s="61"/>
    </row>
    <row r="219" spans="1:9" ht="15" customHeight="1" x14ac:dyDescent="0.25">
      <c r="A219" s="163" t="s">
        <v>176</v>
      </c>
      <c r="B219" s="163"/>
      <c r="C219" s="163"/>
      <c r="D219" s="163"/>
      <c r="E219" s="163"/>
      <c r="F219" s="163"/>
      <c r="G219" s="163"/>
      <c r="H219" s="163"/>
      <c r="I219" s="163"/>
    </row>
    <row r="220" spans="1:9" s="26" customFormat="1" x14ac:dyDescent="0.25">
      <c r="A220" s="49" t="s">
        <v>177</v>
      </c>
      <c r="B220" s="144" t="s">
        <v>178</v>
      </c>
      <c r="C220" s="144"/>
      <c r="D220" s="144"/>
      <c r="E220" s="144"/>
      <c r="F220" s="144"/>
      <c r="G220" s="50">
        <f>SUM(G221+G307+G330+G338+G346)</f>
        <v>89190</v>
      </c>
      <c r="H220" s="50">
        <f>SUM(H221+H307+H330+H338+H346)</f>
        <v>66361</v>
      </c>
      <c r="I220" s="50">
        <f>SUM(I221+I307+I330+I338+I346)</f>
        <v>66361</v>
      </c>
    </row>
    <row r="221" spans="1:9" s="26" customFormat="1" x14ac:dyDescent="0.25">
      <c r="A221" s="51" t="s">
        <v>174</v>
      </c>
      <c r="B221" s="145" t="s">
        <v>179</v>
      </c>
      <c r="C221" s="145"/>
      <c r="D221" s="145"/>
      <c r="E221" s="145"/>
      <c r="F221" s="145"/>
      <c r="G221" s="52">
        <f t="shared" ref="G221:I221" si="80">SUM(G222)</f>
        <v>69812</v>
      </c>
      <c r="H221" s="52">
        <f t="shared" si="80"/>
        <v>47382</v>
      </c>
      <c r="I221" s="52">
        <f t="shared" si="80"/>
        <v>47382</v>
      </c>
    </row>
    <row r="222" spans="1:9" s="26" customFormat="1" x14ac:dyDescent="0.25">
      <c r="A222" s="53">
        <v>3</v>
      </c>
      <c r="B222" s="146" t="s">
        <v>13</v>
      </c>
      <c r="C222" s="146"/>
      <c r="D222" s="146"/>
      <c r="E222" s="146"/>
      <c r="F222" s="146"/>
      <c r="G222" s="54">
        <f>SUM(G223+G300)</f>
        <v>69812</v>
      </c>
      <c r="H222" s="54">
        <f>SUM(H223+H300)</f>
        <v>47382</v>
      </c>
      <c r="I222" s="54">
        <f>SUM(I223+I300)</f>
        <v>47382</v>
      </c>
    </row>
    <row r="223" spans="1:9" s="26" customFormat="1" x14ac:dyDescent="0.25">
      <c r="A223" s="53">
        <v>32</v>
      </c>
      <c r="B223" s="146" t="s">
        <v>16</v>
      </c>
      <c r="C223" s="146"/>
      <c r="D223" s="146"/>
      <c r="E223" s="146"/>
      <c r="F223" s="146"/>
      <c r="G223" s="54">
        <f>SUM(G224+G234+G256+G288)</f>
        <v>69427</v>
      </c>
      <c r="H223" s="54">
        <f>SUM(H224+H234+H256+H288)</f>
        <v>46970</v>
      </c>
      <c r="I223" s="54">
        <f>SUM(I224+I234+I256+I288)</f>
        <v>46970</v>
      </c>
    </row>
    <row r="224" spans="1:9" s="67" customFormat="1" x14ac:dyDescent="0.25">
      <c r="A224" s="53">
        <v>321</v>
      </c>
      <c r="B224" s="146" t="s">
        <v>144</v>
      </c>
      <c r="C224" s="146"/>
      <c r="D224" s="146"/>
      <c r="E224" s="146"/>
      <c r="F224" s="146"/>
      <c r="G224" s="54">
        <f t="shared" ref="G224:I224" si="81">SUM(G225+G228+G231)</f>
        <v>1169</v>
      </c>
      <c r="H224" s="54">
        <f t="shared" si="81"/>
        <v>1301</v>
      </c>
      <c r="I224" s="54">
        <f t="shared" si="81"/>
        <v>1301</v>
      </c>
    </row>
    <row r="225" spans="1:9" s="57" customFormat="1" x14ac:dyDescent="0.25">
      <c r="A225" s="55">
        <v>3211</v>
      </c>
      <c r="B225" s="147" t="s">
        <v>180</v>
      </c>
      <c r="C225" s="147"/>
      <c r="D225" s="147"/>
      <c r="E225" s="147"/>
      <c r="F225" s="147"/>
      <c r="G225" s="56">
        <f t="shared" ref="G225:I225" si="82">SUM(G226:G227)</f>
        <v>956</v>
      </c>
      <c r="H225" s="56">
        <f t="shared" si="82"/>
        <v>1062</v>
      </c>
      <c r="I225" s="56">
        <f t="shared" si="82"/>
        <v>1062</v>
      </c>
    </row>
    <row r="226" spans="1:9" s="57" customFormat="1" x14ac:dyDescent="0.25">
      <c r="A226" s="57">
        <v>32111</v>
      </c>
      <c r="B226" s="153" t="s">
        <v>181</v>
      </c>
      <c r="C226" s="153"/>
      <c r="D226" s="153"/>
      <c r="E226" s="153"/>
      <c r="F226" s="153"/>
      <c r="G226" s="59">
        <v>491</v>
      </c>
      <c r="H226" s="59">
        <v>531</v>
      </c>
      <c r="I226" s="59">
        <v>531</v>
      </c>
    </row>
    <row r="227" spans="1:9" s="57" customFormat="1" x14ac:dyDescent="0.25">
      <c r="A227" s="80">
        <v>32115</v>
      </c>
      <c r="B227" s="168" t="s">
        <v>182</v>
      </c>
      <c r="C227" s="168"/>
      <c r="D227" s="168"/>
      <c r="E227" s="168"/>
      <c r="F227" s="168"/>
      <c r="G227" s="81">
        <v>465</v>
      </c>
      <c r="H227" s="81">
        <v>531</v>
      </c>
      <c r="I227" s="81">
        <v>531</v>
      </c>
    </row>
    <row r="228" spans="1:9" s="57" customFormat="1" x14ac:dyDescent="0.25">
      <c r="A228" s="55">
        <v>3213</v>
      </c>
      <c r="B228" s="147" t="s">
        <v>183</v>
      </c>
      <c r="C228" s="147"/>
      <c r="D228" s="147"/>
      <c r="E228" s="147"/>
      <c r="F228" s="147"/>
      <c r="G228" s="56">
        <f t="shared" ref="G228:I228" si="83">SUM(G229:G230)</f>
        <v>213</v>
      </c>
      <c r="H228" s="56">
        <f t="shared" si="83"/>
        <v>239</v>
      </c>
      <c r="I228" s="56">
        <f t="shared" si="83"/>
        <v>239</v>
      </c>
    </row>
    <row r="229" spans="1:9" x14ac:dyDescent="0.25">
      <c r="A229" s="57">
        <v>32131</v>
      </c>
      <c r="B229" s="153" t="s">
        <v>184</v>
      </c>
      <c r="C229" s="153"/>
      <c r="D229" s="153"/>
      <c r="E229" s="153"/>
      <c r="F229" s="153"/>
      <c r="G229" s="59">
        <v>80</v>
      </c>
      <c r="H229" s="59">
        <v>106</v>
      </c>
      <c r="I229" s="59">
        <v>106</v>
      </c>
    </row>
    <row r="230" spans="1:9" x14ac:dyDescent="0.25">
      <c r="A230" s="57">
        <v>32132</v>
      </c>
      <c r="B230" s="153" t="s">
        <v>185</v>
      </c>
      <c r="C230" s="153"/>
      <c r="D230" s="153"/>
      <c r="E230" s="153"/>
      <c r="F230" s="153"/>
      <c r="G230" s="59">
        <v>133</v>
      </c>
      <c r="H230" s="59">
        <v>133</v>
      </c>
      <c r="I230" s="59">
        <v>133</v>
      </c>
    </row>
    <row r="231" spans="1:9" s="57" customFormat="1" x14ac:dyDescent="0.25">
      <c r="A231" s="55">
        <v>3214</v>
      </c>
      <c r="B231" s="147" t="s">
        <v>186</v>
      </c>
      <c r="C231" s="147"/>
      <c r="D231" s="147"/>
      <c r="E231" s="147"/>
      <c r="F231" s="147"/>
      <c r="G231" s="56">
        <f t="shared" ref="G231:I231" si="84">SUM(G232+G233)</f>
        <v>0</v>
      </c>
      <c r="H231" s="56">
        <f t="shared" si="84"/>
        <v>0</v>
      </c>
      <c r="I231" s="56">
        <f t="shared" si="84"/>
        <v>0</v>
      </c>
    </row>
    <row r="232" spans="1:9" x14ac:dyDescent="0.25">
      <c r="A232" s="57">
        <v>32141</v>
      </c>
      <c r="B232" s="153" t="s">
        <v>187</v>
      </c>
      <c r="C232" s="153"/>
      <c r="D232" s="153"/>
      <c r="E232" s="153"/>
      <c r="F232" s="153"/>
      <c r="G232" s="59">
        <v>0</v>
      </c>
      <c r="H232" s="59">
        <v>0</v>
      </c>
      <c r="I232" s="59">
        <v>0</v>
      </c>
    </row>
    <row r="233" spans="1:9" x14ac:dyDescent="0.25">
      <c r="A233" s="57">
        <v>32149</v>
      </c>
      <c r="B233" s="84" t="s">
        <v>186</v>
      </c>
      <c r="C233" s="84"/>
      <c r="D233" s="84"/>
      <c r="E233" s="84"/>
      <c r="F233" s="84"/>
      <c r="G233" s="59">
        <v>0</v>
      </c>
      <c r="H233" s="59">
        <v>0</v>
      </c>
      <c r="I233" s="59">
        <v>0</v>
      </c>
    </row>
    <row r="234" spans="1:9" s="67" customFormat="1" x14ac:dyDescent="0.25">
      <c r="A234" s="53">
        <v>322</v>
      </c>
      <c r="B234" s="146" t="s">
        <v>165</v>
      </c>
      <c r="C234" s="146"/>
      <c r="D234" s="146"/>
      <c r="E234" s="146"/>
      <c r="F234" s="146"/>
      <c r="G234" s="54">
        <f t="shared" ref="G234:I234" si="85">SUM(G235+G242+G244+G248+G252+G254)</f>
        <v>18017</v>
      </c>
      <c r="H234" s="54">
        <f t="shared" si="85"/>
        <v>29085</v>
      </c>
      <c r="I234" s="54">
        <f t="shared" si="85"/>
        <v>29085</v>
      </c>
    </row>
    <row r="235" spans="1:9" s="57" customFormat="1" x14ac:dyDescent="0.25">
      <c r="A235" s="55">
        <v>3221</v>
      </c>
      <c r="B235" s="147" t="s">
        <v>188</v>
      </c>
      <c r="C235" s="147"/>
      <c r="D235" s="147"/>
      <c r="E235" s="147"/>
      <c r="F235" s="147"/>
      <c r="G235" s="56">
        <f t="shared" ref="G235:I235" si="86">SUM(G236:G241)</f>
        <v>6072</v>
      </c>
      <c r="H235" s="56">
        <f t="shared" si="86"/>
        <v>6690</v>
      </c>
      <c r="I235" s="56">
        <f t="shared" si="86"/>
        <v>6690</v>
      </c>
    </row>
    <row r="236" spans="1:9" s="57" customFormat="1" x14ac:dyDescent="0.25">
      <c r="A236" s="57">
        <v>32211</v>
      </c>
      <c r="B236" s="153" t="s">
        <v>189</v>
      </c>
      <c r="C236" s="153"/>
      <c r="D236" s="153"/>
      <c r="E236" s="153"/>
      <c r="F236" s="153"/>
      <c r="G236" s="59">
        <v>2389</v>
      </c>
      <c r="H236" s="59">
        <v>1991</v>
      </c>
      <c r="I236" s="59">
        <v>1991</v>
      </c>
    </row>
    <row r="237" spans="1:9" s="57" customFormat="1" x14ac:dyDescent="0.25">
      <c r="A237" s="57">
        <v>32212</v>
      </c>
      <c r="B237" s="153" t="s">
        <v>190</v>
      </c>
      <c r="C237" s="153"/>
      <c r="D237" s="153"/>
      <c r="E237" s="153"/>
      <c r="F237" s="153"/>
      <c r="G237" s="59">
        <v>1327</v>
      </c>
      <c r="H237" s="59">
        <v>1327</v>
      </c>
      <c r="I237" s="59">
        <v>1327</v>
      </c>
    </row>
    <row r="238" spans="1:9" s="57" customFormat="1" x14ac:dyDescent="0.25">
      <c r="A238" s="57">
        <v>32214</v>
      </c>
      <c r="B238" s="153" t="s">
        <v>191</v>
      </c>
      <c r="C238" s="153"/>
      <c r="D238" s="153"/>
      <c r="E238" s="153"/>
      <c r="F238" s="153"/>
      <c r="G238" s="59">
        <v>1638</v>
      </c>
      <c r="H238" s="59">
        <v>1991</v>
      </c>
      <c r="I238" s="59">
        <v>1991</v>
      </c>
    </row>
    <row r="239" spans="1:9" s="57" customFormat="1" x14ac:dyDescent="0.25">
      <c r="A239" s="57">
        <v>32216</v>
      </c>
      <c r="B239" s="153" t="s">
        <v>192</v>
      </c>
      <c r="C239" s="153"/>
      <c r="D239" s="153"/>
      <c r="E239" s="153"/>
      <c r="F239" s="153"/>
      <c r="G239" s="59">
        <v>27</v>
      </c>
      <c r="H239" s="59">
        <v>27</v>
      </c>
      <c r="I239" s="59">
        <v>27</v>
      </c>
    </row>
    <row r="240" spans="1:9" s="57" customFormat="1" x14ac:dyDescent="0.25">
      <c r="A240" s="57">
        <v>32219</v>
      </c>
      <c r="B240" s="153" t="s">
        <v>193</v>
      </c>
      <c r="C240" s="153"/>
      <c r="D240" s="153"/>
      <c r="E240" s="153"/>
      <c r="F240" s="153"/>
      <c r="G240" s="59">
        <v>664</v>
      </c>
      <c r="H240" s="59">
        <v>1327</v>
      </c>
      <c r="I240" s="59">
        <v>1327</v>
      </c>
    </row>
    <row r="241" spans="1:9" s="57" customFormat="1" x14ac:dyDescent="0.25">
      <c r="A241" s="57">
        <v>32222</v>
      </c>
      <c r="B241" s="84" t="s">
        <v>194</v>
      </c>
      <c r="C241" s="84"/>
      <c r="D241" s="84"/>
      <c r="E241" s="84"/>
      <c r="F241" s="84"/>
      <c r="G241" s="59">
        <v>27</v>
      </c>
      <c r="H241" s="59">
        <v>27</v>
      </c>
      <c r="I241" s="59">
        <v>27</v>
      </c>
    </row>
    <row r="242" spans="1:9" s="57" customFormat="1" x14ac:dyDescent="0.25">
      <c r="A242" s="55">
        <v>3222</v>
      </c>
      <c r="B242" s="147" t="s">
        <v>41</v>
      </c>
      <c r="C242" s="147"/>
      <c r="D242" s="147"/>
      <c r="E242" s="147"/>
      <c r="F242" s="147"/>
      <c r="G242" s="56">
        <f t="shared" ref="G242:I242" si="87">SUM(G243)</f>
        <v>0</v>
      </c>
      <c r="H242" s="56">
        <f t="shared" si="87"/>
        <v>0</v>
      </c>
      <c r="I242" s="56">
        <f t="shared" si="87"/>
        <v>0</v>
      </c>
    </row>
    <row r="243" spans="1:9" s="57" customFormat="1" x14ac:dyDescent="0.25">
      <c r="A243" s="57">
        <v>32224</v>
      </c>
      <c r="B243" s="153" t="s">
        <v>166</v>
      </c>
      <c r="C243" s="153"/>
      <c r="D243" s="153"/>
      <c r="E243" s="153"/>
      <c r="F243" s="153"/>
      <c r="G243" s="59">
        <v>0</v>
      </c>
      <c r="H243" s="59">
        <v>0</v>
      </c>
      <c r="I243" s="59">
        <v>0</v>
      </c>
    </row>
    <row r="244" spans="1:9" s="57" customFormat="1" x14ac:dyDescent="0.25">
      <c r="A244" s="55">
        <v>3223</v>
      </c>
      <c r="B244" s="147" t="s">
        <v>195</v>
      </c>
      <c r="C244" s="147"/>
      <c r="D244" s="147"/>
      <c r="E244" s="147"/>
      <c r="F244" s="147"/>
      <c r="G244" s="56">
        <f t="shared" ref="G244:I244" si="88">SUM(G245:G247)</f>
        <v>9291</v>
      </c>
      <c r="H244" s="56">
        <f t="shared" si="88"/>
        <v>12078</v>
      </c>
      <c r="I244" s="56">
        <f t="shared" si="88"/>
        <v>12078</v>
      </c>
    </row>
    <row r="245" spans="1:9" s="57" customFormat="1" x14ac:dyDescent="0.25">
      <c r="A245" s="57">
        <v>32231</v>
      </c>
      <c r="B245" s="153" t="s">
        <v>196</v>
      </c>
      <c r="C245" s="153"/>
      <c r="D245" s="153"/>
      <c r="E245" s="153"/>
      <c r="F245" s="153"/>
      <c r="G245" s="59">
        <v>1858</v>
      </c>
      <c r="H245" s="59">
        <v>2654</v>
      </c>
      <c r="I245" s="59">
        <v>2654</v>
      </c>
    </row>
    <row r="246" spans="1:9" s="57" customFormat="1" x14ac:dyDescent="0.25">
      <c r="A246" s="57">
        <v>32233</v>
      </c>
      <c r="B246" s="153" t="s">
        <v>197</v>
      </c>
      <c r="C246" s="153"/>
      <c r="D246" s="153"/>
      <c r="E246" s="153"/>
      <c r="F246" s="153"/>
      <c r="G246" s="59">
        <v>7300</v>
      </c>
      <c r="H246" s="59">
        <v>9291</v>
      </c>
      <c r="I246" s="59">
        <v>9291</v>
      </c>
    </row>
    <row r="247" spans="1:9" s="57" customFormat="1" x14ac:dyDescent="0.25">
      <c r="A247" s="57">
        <v>32234</v>
      </c>
      <c r="B247" s="153" t="s">
        <v>198</v>
      </c>
      <c r="C247" s="153"/>
      <c r="D247" s="153"/>
      <c r="E247" s="153"/>
      <c r="F247" s="153"/>
      <c r="G247" s="59">
        <v>133</v>
      </c>
      <c r="H247" s="59">
        <v>133</v>
      </c>
      <c r="I247" s="59">
        <v>133</v>
      </c>
    </row>
    <row r="248" spans="1:9" s="57" customFormat="1" x14ac:dyDescent="0.25">
      <c r="A248" s="55">
        <v>3224</v>
      </c>
      <c r="B248" s="147" t="s">
        <v>199</v>
      </c>
      <c r="C248" s="147"/>
      <c r="D248" s="147"/>
      <c r="E248" s="147"/>
      <c r="F248" s="147"/>
      <c r="G248" s="56">
        <f t="shared" ref="G248:I248" si="89">SUM(G249:G251)</f>
        <v>1194</v>
      </c>
      <c r="H248" s="56">
        <f t="shared" si="89"/>
        <v>8791</v>
      </c>
      <c r="I248" s="56">
        <f t="shared" si="89"/>
        <v>8791</v>
      </c>
    </row>
    <row r="249" spans="1:9" s="57" customFormat="1" x14ac:dyDescent="0.25">
      <c r="A249" s="57">
        <v>32241</v>
      </c>
      <c r="B249" s="153" t="s">
        <v>200</v>
      </c>
      <c r="C249" s="153"/>
      <c r="D249" s="153"/>
      <c r="E249" s="153"/>
      <c r="F249" s="153"/>
      <c r="G249" s="59">
        <v>0</v>
      </c>
      <c r="H249" s="59">
        <v>7066</v>
      </c>
      <c r="I249" s="59">
        <v>7066</v>
      </c>
    </row>
    <row r="250" spans="1:9" s="57" customFormat="1" x14ac:dyDescent="0.25">
      <c r="A250" s="57">
        <v>32242</v>
      </c>
      <c r="B250" s="153" t="s">
        <v>201</v>
      </c>
      <c r="C250" s="153"/>
      <c r="D250" s="153"/>
      <c r="E250" s="153"/>
      <c r="F250" s="153"/>
      <c r="G250" s="59">
        <v>929</v>
      </c>
      <c r="H250" s="59">
        <v>1327</v>
      </c>
      <c r="I250" s="59">
        <v>1327</v>
      </c>
    </row>
    <row r="251" spans="1:9" s="57" customFormat="1" x14ac:dyDescent="0.25">
      <c r="A251" s="57">
        <v>32244</v>
      </c>
      <c r="B251" s="153" t="s">
        <v>268</v>
      </c>
      <c r="C251" s="153"/>
      <c r="D251" s="153"/>
      <c r="E251" s="153"/>
      <c r="F251" s="153"/>
      <c r="G251" s="59">
        <v>265</v>
      </c>
      <c r="H251" s="59">
        <v>398</v>
      </c>
      <c r="I251" s="59">
        <v>398</v>
      </c>
    </row>
    <row r="252" spans="1:9" x14ac:dyDescent="0.25">
      <c r="A252" s="55">
        <v>3225</v>
      </c>
      <c r="B252" s="147" t="s">
        <v>202</v>
      </c>
      <c r="C252" s="147"/>
      <c r="D252" s="147"/>
      <c r="E252" s="147"/>
      <c r="F252" s="147"/>
      <c r="G252" s="56">
        <f t="shared" ref="G252:I252" si="90">SUM(G253)</f>
        <v>1327</v>
      </c>
      <c r="H252" s="56">
        <f t="shared" si="90"/>
        <v>1327</v>
      </c>
      <c r="I252" s="56">
        <f t="shared" si="90"/>
        <v>1327</v>
      </c>
    </row>
    <row r="253" spans="1:9" x14ac:dyDescent="0.25">
      <c r="A253" s="57">
        <v>32251</v>
      </c>
      <c r="B253" s="153" t="s">
        <v>202</v>
      </c>
      <c r="C253" s="153"/>
      <c r="D253" s="153"/>
      <c r="E253" s="153"/>
      <c r="F253" s="153"/>
      <c r="G253" s="59">
        <v>1327</v>
      </c>
      <c r="H253" s="59">
        <v>1327</v>
      </c>
      <c r="I253" s="59">
        <v>1327</v>
      </c>
    </row>
    <row r="254" spans="1:9" x14ac:dyDescent="0.25">
      <c r="A254" s="70">
        <v>3227</v>
      </c>
      <c r="B254" s="83" t="s">
        <v>203</v>
      </c>
      <c r="C254" s="83"/>
      <c r="D254" s="83"/>
      <c r="E254" s="83"/>
      <c r="F254" s="83"/>
      <c r="G254" s="62">
        <f t="shared" ref="G254:I254" si="91">SUM(G255)</f>
        <v>133</v>
      </c>
      <c r="H254" s="62">
        <f t="shared" si="91"/>
        <v>199</v>
      </c>
      <c r="I254" s="62">
        <f t="shared" si="91"/>
        <v>199</v>
      </c>
    </row>
    <row r="255" spans="1:9" x14ac:dyDescent="0.25">
      <c r="A255" s="71">
        <v>32271</v>
      </c>
      <c r="B255" s="84" t="s">
        <v>203</v>
      </c>
      <c r="C255" s="84"/>
      <c r="D255" s="84"/>
      <c r="E255" s="84"/>
      <c r="F255" s="84"/>
      <c r="G255" s="59">
        <v>133</v>
      </c>
      <c r="H255" s="59">
        <v>199</v>
      </c>
      <c r="I255" s="59">
        <v>199</v>
      </c>
    </row>
    <row r="256" spans="1:9" s="67" customFormat="1" x14ac:dyDescent="0.25">
      <c r="A256" s="53">
        <v>323</v>
      </c>
      <c r="B256" s="146" t="s">
        <v>204</v>
      </c>
      <c r="C256" s="146"/>
      <c r="D256" s="146"/>
      <c r="E256" s="146"/>
      <c r="F256" s="146"/>
      <c r="G256" s="54">
        <f t="shared" ref="G256:I256" si="92">SUM(G257+G261+G265+G268+G273+G275+G278+G281+G284+G286)</f>
        <v>46339</v>
      </c>
      <c r="H256" s="54">
        <f t="shared" si="92"/>
        <v>14114</v>
      </c>
      <c r="I256" s="54">
        <f t="shared" si="92"/>
        <v>14114</v>
      </c>
    </row>
    <row r="257" spans="1:9" s="57" customFormat="1" x14ac:dyDescent="0.25">
      <c r="A257" s="55">
        <v>3231</v>
      </c>
      <c r="B257" s="147" t="s">
        <v>205</v>
      </c>
      <c r="C257" s="147"/>
      <c r="D257" s="147"/>
      <c r="E257" s="147"/>
      <c r="F257" s="147"/>
      <c r="G257" s="56">
        <f t="shared" ref="G257:I257" si="93">SUM(G258:G260)</f>
        <v>1261</v>
      </c>
      <c r="H257" s="56">
        <f t="shared" si="93"/>
        <v>1459</v>
      </c>
      <c r="I257" s="56">
        <f t="shared" si="93"/>
        <v>1459</v>
      </c>
    </row>
    <row r="258" spans="1:9" s="57" customFormat="1" x14ac:dyDescent="0.25">
      <c r="A258" s="57">
        <v>32311</v>
      </c>
      <c r="B258" s="153" t="s">
        <v>205</v>
      </c>
      <c r="C258" s="153"/>
      <c r="D258" s="153"/>
      <c r="E258" s="153"/>
      <c r="F258" s="153"/>
      <c r="G258" s="59">
        <v>929</v>
      </c>
      <c r="H258" s="59">
        <v>995</v>
      </c>
      <c r="I258" s="59">
        <v>995</v>
      </c>
    </row>
    <row r="259" spans="1:9" s="57" customFormat="1" x14ac:dyDescent="0.25">
      <c r="A259" s="57">
        <v>32313</v>
      </c>
      <c r="B259" s="153" t="s">
        <v>206</v>
      </c>
      <c r="C259" s="153"/>
      <c r="D259" s="153"/>
      <c r="E259" s="153"/>
      <c r="F259" s="153"/>
      <c r="G259" s="59">
        <v>133</v>
      </c>
      <c r="H259" s="59">
        <v>199</v>
      </c>
      <c r="I259" s="59">
        <v>199</v>
      </c>
    </row>
    <row r="260" spans="1:9" s="57" customFormat="1" x14ac:dyDescent="0.25">
      <c r="A260" s="57">
        <v>32319</v>
      </c>
      <c r="B260" s="153" t="s">
        <v>207</v>
      </c>
      <c r="C260" s="153"/>
      <c r="D260" s="153"/>
      <c r="E260" s="153"/>
      <c r="F260" s="153"/>
      <c r="G260" s="59">
        <v>199</v>
      </c>
      <c r="H260" s="59">
        <v>265</v>
      </c>
      <c r="I260" s="59">
        <v>265</v>
      </c>
    </row>
    <row r="261" spans="1:9" s="57" customFormat="1" x14ac:dyDescent="0.25">
      <c r="A261" s="55">
        <v>3232</v>
      </c>
      <c r="B261" s="147" t="s">
        <v>208</v>
      </c>
      <c r="C261" s="147"/>
      <c r="D261" s="147"/>
      <c r="E261" s="147"/>
      <c r="F261" s="147"/>
      <c r="G261" s="56">
        <f t="shared" ref="G261:I261" si="94">SUM(G262:G264)</f>
        <v>38356</v>
      </c>
      <c r="H261" s="56">
        <f t="shared" si="94"/>
        <v>6635</v>
      </c>
      <c r="I261" s="56">
        <f t="shared" si="94"/>
        <v>6635</v>
      </c>
    </row>
    <row r="262" spans="1:9" s="57" customFormat="1" x14ac:dyDescent="0.25">
      <c r="A262" s="57">
        <v>32321</v>
      </c>
      <c r="B262" s="153" t="s">
        <v>209</v>
      </c>
      <c r="C262" s="153"/>
      <c r="D262" s="153"/>
      <c r="E262" s="153"/>
      <c r="F262" s="153"/>
      <c r="G262" s="59">
        <v>35835</v>
      </c>
      <c r="H262" s="59">
        <v>1327</v>
      </c>
      <c r="I262" s="59">
        <v>1327</v>
      </c>
    </row>
    <row r="263" spans="1:9" s="57" customFormat="1" x14ac:dyDescent="0.25">
      <c r="A263" s="57">
        <v>32322</v>
      </c>
      <c r="B263" s="153" t="s">
        <v>210</v>
      </c>
      <c r="C263" s="153"/>
      <c r="D263" s="153"/>
      <c r="E263" s="153"/>
      <c r="F263" s="153"/>
      <c r="G263" s="59">
        <v>2256</v>
      </c>
      <c r="H263" s="59">
        <v>2654</v>
      </c>
      <c r="I263" s="59">
        <v>2654</v>
      </c>
    </row>
    <row r="264" spans="1:9" s="57" customFormat="1" x14ac:dyDescent="0.25">
      <c r="A264" s="57">
        <v>32329</v>
      </c>
      <c r="B264" s="57" t="s">
        <v>258</v>
      </c>
      <c r="G264" s="59">
        <v>265</v>
      </c>
      <c r="H264" s="59">
        <v>2654</v>
      </c>
      <c r="I264" s="59">
        <v>2654</v>
      </c>
    </row>
    <row r="265" spans="1:9" s="57" customFormat="1" x14ac:dyDescent="0.25">
      <c r="A265" s="55">
        <v>3233</v>
      </c>
      <c r="B265" s="147" t="s">
        <v>211</v>
      </c>
      <c r="C265" s="147"/>
      <c r="D265" s="147"/>
      <c r="E265" s="147"/>
      <c r="F265" s="147"/>
      <c r="G265" s="56">
        <f t="shared" ref="G265:I265" si="95">SUM(G266)</f>
        <v>127</v>
      </c>
      <c r="H265" s="56">
        <f t="shared" si="95"/>
        <v>127</v>
      </c>
      <c r="I265" s="56">
        <f t="shared" si="95"/>
        <v>127</v>
      </c>
    </row>
    <row r="266" spans="1:9" s="57" customFormat="1" x14ac:dyDescent="0.25">
      <c r="A266" s="57">
        <v>32331</v>
      </c>
      <c r="B266" s="153" t="s">
        <v>212</v>
      </c>
      <c r="C266" s="153"/>
      <c r="D266" s="153"/>
      <c r="E266" s="153"/>
      <c r="F266" s="153"/>
      <c r="G266" s="59">
        <v>127</v>
      </c>
      <c r="H266" s="59">
        <v>127</v>
      </c>
      <c r="I266" s="59">
        <v>127</v>
      </c>
    </row>
    <row r="267" spans="1:9" s="57" customFormat="1" x14ac:dyDescent="0.25">
      <c r="A267" s="57">
        <v>32332</v>
      </c>
      <c r="B267" s="84" t="s">
        <v>213</v>
      </c>
      <c r="C267" s="84"/>
      <c r="D267" s="84"/>
      <c r="E267" s="84"/>
      <c r="F267" s="84"/>
      <c r="G267" s="59">
        <v>0</v>
      </c>
      <c r="H267" s="59">
        <v>0</v>
      </c>
      <c r="I267" s="59">
        <v>0</v>
      </c>
    </row>
    <row r="268" spans="1:9" s="57" customFormat="1" x14ac:dyDescent="0.25">
      <c r="A268" s="55">
        <v>3234</v>
      </c>
      <c r="B268" s="147" t="s">
        <v>214</v>
      </c>
      <c r="C268" s="147"/>
      <c r="D268" s="147"/>
      <c r="E268" s="147"/>
      <c r="F268" s="147"/>
      <c r="G268" s="56">
        <f t="shared" ref="G268:I268" si="96">SUM(G269:G272)</f>
        <v>1593</v>
      </c>
      <c r="H268" s="56">
        <f t="shared" si="96"/>
        <v>1792</v>
      </c>
      <c r="I268" s="56">
        <f t="shared" si="96"/>
        <v>1792</v>
      </c>
    </row>
    <row r="269" spans="1:9" s="57" customFormat="1" x14ac:dyDescent="0.25">
      <c r="A269" s="57">
        <v>32341</v>
      </c>
      <c r="B269" s="153" t="s">
        <v>215</v>
      </c>
      <c r="C269" s="153"/>
      <c r="D269" s="153"/>
      <c r="E269" s="153"/>
      <c r="F269" s="153"/>
      <c r="G269" s="59">
        <v>544</v>
      </c>
      <c r="H269" s="59">
        <v>597</v>
      </c>
      <c r="I269" s="59">
        <v>597</v>
      </c>
    </row>
    <row r="270" spans="1:9" s="57" customFormat="1" x14ac:dyDescent="0.25">
      <c r="A270" s="57">
        <v>32342</v>
      </c>
      <c r="B270" s="153" t="s">
        <v>216</v>
      </c>
      <c r="C270" s="153"/>
      <c r="D270" s="153"/>
      <c r="E270" s="153"/>
      <c r="F270" s="153"/>
      <c r="G270" s="59">
        <v>451</v>
      </c>
      <c r="H270" s="59">
        <v>531</v>
      </c>
      <c r="I270" s="59">
        <v>531</v>
      </c>
    </row>
    <row r="271" spans="1:9" s="57" customFormat="1" x14ac:dyDescent="0.25">
      <c r="A271" s="57">
        <v>32343</v>
      </c>
      <c r="B271" s="153" t="s">
        <v>42</v>
      </c>
      <c r="C271" s="153"/>
      <c r="D271" s="153"/>
      <c r="E271" s="153"/>
      <c r="F271" s="153"/>
      <c r="G271" s="59">
        <v>133</v>
      </c>
      <c r="H271" s="59">
        <v>133</v>
      </c>
      <c r="I271" s="59">
        <v>133</v>
      </c>
    </row>
    <row r="272" spans="1:9" s="57" customFormat="1" x14ac:dyDescent="0.25">
      <c r="A272" s="57">
        <v>32344</v>
      </c>
      <c r="B272" s="153" t="s">
        <v>217</v>
      </c>
      <c r="C272" s="153"/>
      <c r="D272" s="153"/>
      <c r="E272" s="153"/>
      <c r="F272" s="153"/>
      <c r="G272" s="59">
        <v>465</v>
      </c>
      <c r="H272" s="59">
        <v>531</v>
      </c>
      <c r="I272" s="59">
        <v>531</v>
      </c>
    </row>
    <row r="273" spans="1:9" s="57" customFormat="1" x14ac:dyDescent="0.25">
      <c r="A273" s="55">
        <v>3235</v>
      </c>
      <c r="B273" s="83" t="s">
        <v>270</v>
      </c>
      <c r="C273" s="83"/>
      <c r="D273" s="83"/>
      <c r="E273" s="83"/>
      <c r="F273" s="83"/>
      <c r="G273" s="62">
        <f t="shared" ref="G273:I273" si="97">SUM(G274)</f>
        <v>358</v>
      </c>
      <c r="H273" s="62">
        <f t="shared" si="97"/>
        <v>133</v>
      </c>
      <c r="I273" s="62">
        <f t="shared" si="97"/>
        <v>133</v>
      </c>
    </row>
    <row r="274" spans="1:9" s="57" customFormat="1" x14ac:dyDescent="0.25">
      <c r="A274" s="57">
        <v>32354</v>
      </c>
      <c r="B274" s="84" t="s">
        <v>271</v>
      </c>
      <c r="C274" s="84"/>
      <c r="D274" s="84"/>
      <c r="E274" s="84"/>
      <c r="F274" s="84"/>
      <c r="G274" s="59">
        <v>358</v>
      </c>
      <c r="H274" s="59">
        <v>133</v>
      </c>
      <c r="I274" s="59">
        <v>133</v>
      </c>
    </row>
    <row r="275" spans="1:9" s="57" customFormat="1" x14ac:dyDescent="0.25">
      <c r="A275" s="55">
        <v>3236</v>
      </c>
      <c r="B275" s="147" t="s">
        <v>218</v>
      </c>
      <c r="C275" s="147"/>
      <c r="D275" s="147"/>
      <c r="E275" s="147"/>
      <c r="F275" s="147"/>
      <c r="G275" s="56">
        <f t="shared" ref="G275:I275" si="98">SUM(G276:G277)</f>
        <v>3026</v>
      </c>
      <c r="H275" s="56">
        <f t="shared" si="98"/>
        <v>2309</v>
      </c>
      <c r="I275" s="56">
        <f t="shared" si="98"/>
        <v>2309</v>
      </c>
    </row>
    <row r="276" spans="1:9" s="57" customFormat="1" x14ac:dyDescent="0.25">
      <c r="A276" s="57">
        <v>32361</v>
      </c>
      <c r="B276" s="153" t="s">
        <v>219</v>
      </c>
      <c r="C276" s="153"/>
      <c r="D276" s="153"/>
      <c r="E276" s="153"/>
      <c r="F276" s="153"/>
      <c r="G276" s="59">
        <v>1911</v>
      </c>
      <c r="H276" s="59">
        <v>1911</v>
      </c>
      <c r="I276" s="59">
        <v>1911</v>
      </c>
    </row>
    <row r="277" spans="1:9" s="57" customFormat="1" x14ac:dyDescent="0.25">
      <c r="A277" s="57">
        <v>32369</v>
      </c>
      <c r="B277" s="153" t="s">
        <v>220</v>
      </c>
      <c r="C277" s="153"/>
      <c r="D277" s="153"/>
      <c r="E277" s="153"/>
      <c r="F277" s="153"/>
      <c r="G277" s="59">
        <v>1115</v>
      </c>
      <c r="H277" s="59">
        <v>398</v>
      </c>
      <c r="I277" s="59">
        <v>398</v>
      </c>
    </row>
    <row r="278" spans="1:9" s="57" customFormat="1" x14ac:dyDescent="0.25">
      <c r="A278" s="55">
        <v>3237</v>
      </c>
      <c r="B278" s="147" t="s">
        <v>221</v>
      </c>
      <c r="C278" s="147"/>
      <c r="D278" s="147"/>
      <c r="E278" s="147"/>
      <c r="F278" s="147"/>
      <c r="G278" s="56">
        <f t="shared" ref="G278:I278" si="99">SUM(G279+G280)</f>
        <v>756</v>
      </c>
      <c r="H278" s="56">
        <f t="shared" si="99"/>
        <v>664</v>
      </c>
      <c r="I278" s="56">
        <f t="shared" si="99"/>
        <v>664</v>
      </c>
    </row>
    <row r="279" spans="1:9" s="57" customFormat="1" x14ac:dyDescent="0.25">
      <c r="A279" s="57">
        <v>32372</v>
      </c>
      <c r="B279" s="153" t="s">
        <v>222</v>
      </c>
      <c r="C279" s="153"/>
      <c r="D279" s="153"/>
      <c r="E279" s="153"/>
      <c r="F279" s="153"/>
      <c r="G279" s="59">
        <v>597</v>
      </c>
      <c r="H279" s="59">
        <v>531</v>
      </c>
      <c r="I279" s="59">
        <v>531</v>
      </c>
    </row>
    <row r="280" spans="1:9" s="57" customFormat="1" x14ac:dyDescent="0.25">
      <c r="A280" s="57">
        <v>32379</v>
      </c>
      <c r="B280" s="84" t="s">
        <v>223</v>
      </c>
      <c r="C280" s="84"/>
      <c r="D280" s="84"/>
      <c r="E280" s="84"/>
      <c r="F280" s="84"/>
      <c r="G280" s="59">
        <v>159</v>
      </c>
      <c r="H280" s="59">
        <v>133</v>
      </c>
      <c r="I280" s="59">
        <v>133</v>
      </c>
    </row>
    <row r="281" spans="1:9" s="57" customFormat="1" x14ac:dyDescent="0.25">
      <c r="A281" s="55">
        <v>3238</v>
      </c>
      <c r="B281" s="147" t="s">
        <v>224</v>
      </c>
      <c r="C281" s="147"/>
      <c r="D281" s="147"/>
      <c r="E281" s="147"/>
      <c r="F281" s="147"/>
      <c r="G281" s="56">
        <f t="shared" ref="G281:I281" si="100">SUM(G282+G283)</f>
        <v>796</v>
      </c>
      <c r="H281" s="56">
        <f t="shared" si="100"/>
        <v>929</v>
      </c>
      <c r="I281" s="56">
        <f t="shared" si="100"/>
        <v>929</v>
      </c>
    </row>
    <row r="282" spans="1:9" s="57" customFormat="1" x14ac:dyDescent="0.25">
      <c r="A282" s="57">
        <v>32381</v>
      </c>
      <c r="B282" s="153" t="s">
        <v>225</v>
      </c>
      <c r="C282" s="153"/>
      <c r="D282" s="153"/>
      <c r="E282" s="153"/>
      <c r="F282" s="153"/>
      <c r="G282" s="59">
        <v>451</v>
      </c>
      <c r="H282" s="59">
        <v>531</v>
      </c>
      <c r="I282" s="59">
        <v>531</v>
      </c>
    </row>
    <row r="283" spans="1:9" s="57" customFormat="1" x14ac:dyDescent="0.25">
      <c r="A283" s="57">
        <v>32389</v>
      </c>
      <c r="B283" s="84" t="s">
        <v>226</v>
      </c>
      <c r="C283" s="84"/>
      <c r="D283" s="84"/>
      <c r="E283" s="84"/>
      <c r="F283" s="84"/>
      <c r="G283" s="59">
        <v>345</v>
      </c>
      <c r="H283" s="59">
        <v>398</v>
      </c>
      <c r="I283" s="59">
        <v>398</v>
      </c>
    </row>
    <row r="284" spans="1:9" s="57" customFormat="1" x14ac:dyDescent="0.25">
      <c r="A284" s="55">
        <v>3239</v>
      </c>
      <c r="B284" s="83" t="s">
        <v>272</v>
      </c>
      <c r="C284" s="83"/>
      <c r="D284" s="83"/>
      <c r="E284" s="83"/>
      <c r="F284" s="83"/>
      <c r="G284" s="62">
        <f t="shared" ref="G284:I284" si="101">SUM(G285)</f>
        <v>66</v>
      </c>
      <c r="H284" s="62">
        <f t="shared" si="101"/>
        <v>66</v>
      </c>
      <c r="I284" s="62">
        <f t="shared" si="101"/>
        <v>66</v>
      </c>
    </row>
    <row r="285" spans="1:9" s="57" customFormat="1" x14ac:dyDescent="0.25">
      <c r="A285" s="57">
        <v>32399</v>
      </c>
      <c r="B285" s="84" t="s">
        <v>273</v>
      </c>
      <c r="C285" s="84"/>
      <c r="D285" s="84"/>
      <c r="E285" s="84"/>
      <c r="F285" s="84"/>
      <c r="G285" s="59">
        <v>66</v>
      </c>
      <c r="H285" s="59">
        <v>66</v>
      </c>
      <c r="I285" s="59">
        <v>66</v>
      </c>
    </row>
    <row r="286" spans="1:9" s="57" customFormat="1" x14ac:dyDescent="0.25">
      <c r="A286" s="55">
        <v>3241</v>
      </c>
      <c r="B286" s="83" t="s">
        <v>250</v>
      </c>
      <c r="C286" s="83"/>
      <c r="D286" s="83"/>
      <c r="E286" s="83"/>
      <c r="F286" s="83"/>
      <c r="G286" s="62">
        <f t="shared" ref="G286:I286" si="102">SUM(G287)</f>
        <v>0</v>
      </c>
      <c r="H286" s="62">
        <f t="shared" si="102"/>
        <v>0</v>
      </c>
      <c r="I286" s="62">
        <f t="shared" si="102"/>
        <v>0</v>
      </c>
    </row>
    <row r="287" spans="1:9" s="57" customFormat="1" x14ac:dyDescent="0.25">
      <c r="A287" s="57">
        <v>32412</v>
      </c>
      <c r="B287" s="84" t="s">
        <v>43</v>
      </c>
      <c r="C287" s="84"/>
      <c r="D287" s="84"/>
      <c r="E287" s="84"/>
      <c r="F287" s="84"/>
      <c r="G287" s="59">
        <v>0</v>
      </c>
      <c r="H287" s="59">
        <v>0</v>
      </c>
      <c r="I287" s="59">
        <v>0</v>
      </c>
    </row>
    <row r="288" spans="1:9" s="67" customFormat="1" x14ac:dyDescent="0.25">
      <c r="A288" s="53">
        <v>329</v>
      </c>
      <c r="B288" s="146" t="s">
        <v>146</v>
      </c>
      <c r="C288" s="146"/>
      <c r="D288" s="146"/>
      <c r="E288" s="146"/>
      <c r="F288" s="146"/>
      <c r="G288" s="54">
        <f t="shared" ref="G288:I288" si="103">SUM(G289+G292+G294+G296+G298)</f>
        <v>3902</v>
      </c>
      <c r="H288" s="54">
        <f t="shared" si="103"/>
        <v>2470</v>
      </c>
      <c r="I288" s="54">
        <f t="shared" si="103"/>
        <v>2470</v>
      </c>
    </row>
    <row r="289" spans="1:9" s="57" customFormat="1" x14ac:dyDescent="0.25">
      <c r="A289" s="55">
        <v>3292</v>
      </c>
      <c r="B289" s="147" t="s">
        <v>227</v>
      </c>
      <c r="C289" s="147"/>
      <c r="D289" s="147"/>
      <c r="E289" s="147"/>
      <c r="F289" s="147"/>
      <c r="G289" s="56">
        <f t="shared" ref="G289:I289" si="104">SUM(G290+G291)</f>
        <v>411</v>
      </c>
      <c r="H289" s="56">
        <f t="shared" si="104"/>
        <v>411</v>
      </c>
      <c r="I289" s="56">
        <f t="shared" si="104"/>
        <v>411</v>
      </c>
    </row>
    <row r="290" spans="1:9" s="57" customFormat="1" x14ac:dyDescent="0.25">
      <c r="A290" s="57">
        <v>32922</v>
      </c>
      <c r="B290" s="153" t="s">
        <v>228</v>
      </c>
      <c r="C290" s="153"/>
      <c r="D290" s="153"/>
      <c r="E290" s="153"/>
      <c r="F290" s="153"/>
      <c r="G290" s="59">
        <v>411</v>
      </c>
      <c r="H290" s="59">
        <v>411</v>
      </c>
      <c r="I290" s="59">
        <v>411</v>
      </c>
    </row>
    <row r="291" spans="1:9" s="57" customFormat="1" x14ac:dyDescent="0.25">
      <c r="A291" s="57">
        <v>32923</v>
      </c>
      <c r="B291" s="153" t="s">
        <v>269</v>
      </c>
      <c r="C291" s="153"/>
      <c r="D291" s="153"/>
      <c r="E291" s="153"/>
      <c r="F291" s="153"/>
      <c r="G291" s="59">
        <v>0</v>
      </c>
      <c r="H291" s="59">
        <v>0</v>
      </c>
      <c r="I291" s="59">
        <v>0</v>
      </c>
    </row>
    <row r="292" spans="1:9" s="57" customFormat="1" x14ac:dyDescent="0.25">
      <c r="A292" s="55">
        <v>3293</v>
      </c>
      <c r="B292" s="147" t="s">
        <v>39</v>
      </c>
      <c r="C292" s="147"/>
      <c r="D292" s="147"/>
      <c r="E292" s="147"/>
      <c r="F292" s="147"/>
      <c r="G292" s="56">
        <f t="shared" ref="G292:I292" si="105">SUM(G293)</f>
        <v>730</v>
      </c>
      <c r="H292" s="56">
        <f t="shared" si="105"/>
        <v>796</v>
      </c>
      <c r="I292" s="56">
        <f t="shared" si="105"/>
        <v>796</v>
      </c>
    </row>
    <row r="293" spans="1:9" s="57" customFormat="1" x14ac:dyDescent="0.25">
      <c r="A293" s="57">
        <v>32931</v>
      </c>
      <c r="B293" s="153" t="s">
        <v>39</v>
      </c>
      <c r="C293" s="153"/>
      <c r="D293" s="153"/>
      <c r="E293" s="153"/>
      <c r="F293" s="153"/>
      <c r="G293" s="59">
        <v>730</v>
      </c>
      <c r="H293" s="59">
        <v>796</v>
      </c>
      <c r="I293" s="59">
        <v>796</v>
      </c>
    </row>
    <row r="294" spans="1:9" s="57" customFormat="1" x14ac:dyDescent="0.25">
      <c r="A294" s="55">
        <v>3294</v>
      </c>
      <c r="B294" s="147" t="s">
        <v>229</v>
      </c>
      <c r="C294" s="147"/>
      <c r="D294" s="147"/>
      <c r="E294" s="147"/>
      <c r="F294" s="147"/>
      <c r="G294" s="56">
        <f t="shared" ref="G294:I296" si="106">SUM(G295)</f>
        <v>133</v>
      </c>
      <c r="H294" s="56">
        <f t="shared" si="106"/>
        <v>133</v>
      </c>
      <c r="I294" s="56">
        <f t="shared" si="106"/>
        <v>133</v>
      </c>
    </row>
    <row r="295" spans="1:9" s="57" customFormat="1" x14ac:dyDescent="0.25">
      <c r="A295" s="57">
        <v>32941</v>
      </c>
      <c r="B295" s="153" t="s">
        <v>230</v>
      </c>
      <c r="C295" s="153"/>
      <c r="D295" s="153"/>
      <c r="E295" s="153"/>
      <c r="F295" s="153"/>
      <c r="G295" s="59">
        <v>133</v>
      </c>
      <c r="H295" s="59">
        <v>133</v>
      </c>
      <c r="I295" s="59">
        <v>133</v>
      </c>
    </row>
    <row r="296" spans="1:9" s="57" customFormat="1" x14ac:dyDescent="0.25">
      <c r="A296" s="55">
        <v>3295</v>
      </c>
      <c r="B296" s="83" t="s">
        <v>231</v>
      </c>
      <c r="C296" s="83"/>
      <c r="D296" s="83"/>
      <c r="E296" s="83"/>
      <c r="F296" s="83"/>
      <c r="G296" s="62">
        <f t="shared" si="106"/>
        <v>504</v>
      </c>
      <c r="H296" s="62">
        <f t="shared" si="106"/>
        <v>466</v>
      </c>
      <c r="I296" s="62">
        <f t="shared" si="106"/>
        <v>466</v>
      </c>
    </row>
    <row r="297" spans="1:9" s="57" customFormat="1" x14ac:dyDescent="0.25">
      <c r="A297" s="57">
        <v>32959</v>
      </c>
      <c r="B297" s="84" t="s">
        <v>231</v>
      </c>
      <c r="C297" s="84"/>
      <c r="D297" s="84"/>
      <c r="E297" s="84"/>
      <c r="F297" s="84"/>
      <c r="G297" s="59">
        <v>504</v>
      </c>
      <c r="H297" s="59">
        <v>466</v>
      </c>
      <c r="I297" s="59">
        <v>466</v>
      </c>
    </row>
    <row r="298" spans="1:9" s="26" customFormat="1" x14ac:dyDescent="0.25">
      <c r="A298" s="55">
        <v>3299</v>
      </c>
      <c r="B298" s="147" t="s">
        <v>146</v>
      </c>
      <c r="C298" s="147"/>
      <c r="D298" s="147"/>
      <c r="E298" s="147"/>
      <c r="F298" s="147"/>
      <c r="G298" s="56">
        <f>SUM(G299:G299)</f>
        <v>2124</v>
      </c>
      <c r="H298" s="56">
        <f>SUM(H299:H299)</f>
        <v>664</v>
      </c>
      <c r="I298" s="56">
        <f>SUM(I299:I299)</f>
        <v>664</v>
      </c>
    </row>
    <row r="299" spans="1:9" s="26" customFormat="1" x14ac:dyDescent="0.25">
      <c r="A299" s="57">
        <v>32999</v>
      </c>
      <c r="B299" s="153" t="s">
        <v>146</v>
      </c>
      <c r="C299" s="153"/>
      <c r="D299" s="153"/>
      <c r="E299" s="153"/>
      <c r="F299" s="153"/>
      <c r="G299" s="59">
        <v>2124</v>
      </c>
      <c r="H299" s="59">
        <v>664</v>
      </c>
      <c r="I299" s="59">
        <v>664</v>
      </c>
    </row>
    <row r="300" spans="1:9" x14ac:dyDescent="0.25">
      <c r="A300" s="53">
        <v>34</v>
      </c>
      <c r="B300" s="146" t="s">
        <v>150</v>
      </c>
      <c r="C300" s="146"/>
      <c r="D300" s="146"/>
      <c r="E300" s="146"/>
      <c r="F300" s="146"/>
      <c r="G300" s="54">
        <f t="shared" ref="G300:I301" si="107">SUM(G301)</f>
        <v>385</v>
      </c>
      <c r="H300" s="54">
        <f t="shared" si="107"/>
        <v>412</v>
      </c>
      <c r="I300" s="54">
        <f t="shared" si="107"/>
        <v>412</v>
      </c>
    </row>
    <row r="301" spans="1:9" s="67" customFormat="1" x14ac:dyDescent="0.25">
      <c r="A301" s="53">
        <v>343</v>
      </c>
      <c r="B301" s="146" t="s">
        <v>151</v>
      </c>
      <c r="C301" s="146"/>
      <c r="D301" s="146"/>
      <c r="E301" s="146"/>
      <c r="F301" s="146"/>
      <c r="G301" s="54">
        <f t="shared" si="107"/>
        <v>385</v>
      </c>
      <c r="H301" s="54">
        <f t="shared" si="107"/>
        <v>412</v>
      </c>
      <c r="I301" s="54">
        <f t="shared" si="107"/>
        <v>412</v>
      </c>
    </row>
    <row r="302" spans="1:9" s="26" customFormat="1" x14ac:dyDescent="0.25">
      <c r="A302" s="55">
        <v>3431</v>
      </c>
      <c r="B302" s="147" t="s">
        <v>232</v>
      </c>
      <c r="C302" s="147"/>
      <c r="D302" s="147"/>
      <c r="E302" s="147"/>
      <c r="F302" s="147"/>
      <c r="G302" s="56">
        <f t="shared" ref="G302:I302" si="108">SUM(G303+G304)</f>
        <v>385</v>
      </c>
      <c r="H302" s="56">
        <f t="shared" si="108"/>
        <v>412</v>
      </c>
      <c r="I302" s="56">
        <f t="shared" si="108"/>
        <v>412</v>
      </c>
    </row>
    <row r="303" spans="1:9" s="26" customFormat="1" x14ac:dyDescent="0.25">
      <c r="A303" s="57">
        <v>34311</v>
      </c>
      <c r="B303" s="153" t="s">
        <v>45</v>
      </c>
      <c r="C303" s="153"/>
      <c r="D303" s="153"/>
      <c r="E303" s="153"/>
      <c r="F303" s="153"/>
      <c r="G303" s="59">
        <v>372</v>
      </c>
      <c r="H303" s="59">
        <v>399</v>
      </c>
      <c r="I303" s="59">
        <v>399</v>
      </c>
    </row>
    <row r="304" spans="1:9" s="26" customFormat="1" x14ac:dyDescent="0.25">
      <c r="A304" s="57">
        <v>34333</v>
      </c>
      <c r="B304" s="84" t="s">
        <v>233</v>
      </c>
      <c r="C304" s="84"/>
      <c r="D304" s="84"/>
      <c r="E304" s="84"/>
      <c r="F304" s="84"/>
      <c r="G304" s="59">
        <v>13</v>
      </c>
      <c r="H304" s="59">
        <v>13</v>
      </c>
      <c r="I304" s="59">
        <v>13</v>
      </c>
    </row>
    <row r="305" spans="1:9" ht="15.75" customHeight="1" x14ac:dyDescent="0.25">
      <c r="A305" s="169"/>
      <c r="B305" s="169"/>
      <c r="C305" s="169"/>
      <c r="D305" s="169"/>
      <c r="E305" s="169"/>
      <c r="F305" s="169"/>
      <c r="G305" s="169"/>
      <c r="H305" s="169"/>
      <c r="I305" s="169"/>
    </row>
    <row r="306" spans="1:9" s="26" customFormat="1" x14ac:dyDescent="0.25">
      <c r="A306" s="49" t="s">
        <v>177</v>
      </c>
      <c r="B306" s="144" t="s">
        <v>90</v>
      </c>
      <c r="C306" s="144"/>
      <c r="D306" s="144"/>
      <c r="E306" s="144"/>
      <c r="F306" s="144"/>
      <c r="G306" s="50">
        <f t="shared" ref="G306:I306" si="109">SUM(G307)</f>
        <v>2256</v>
      </c>
      <c r="H306" s="50">
        <f t="shared" si="109"/>
        <v>1857</v>
      </c>
      <c r="I306" s="50">
        <f t="shared" si="109"/>
        <v>1857</v>
      </c>
    </row>
    <row r="307" spans="1:9" x14ac:dyDescent="0.25">
      <c r="A307" s="51" t="s">
        <v>174</v>
      </c>
      <c r="B307" s="145" t="s">
        <v>179</v>
      </c>
      <c r="C307" s="145"/>
      <c r="D307" s="145"/>
      <c r="E307" s="145"/>
      <c r="F307" s="145"/>
      <c r="G307" s="52">
        <f t="shared" ref="G307:I307" si="110">SUM(G308+G313)</f>
        <v>2256</v>
      </c>
      <c r="H307" s="52">
        <f t="shared" si="110"/>
        <v>1857</v>
      </c>
      <c r="I307" s="52">
        <f t="shared" si="110"/>
        <v>1857</v>
      </c>
    </row>
    <row r="308" spans="1:9" s="26" customFormat="1" x14ac:dyDescent="0.25">
      <c r="A308" s="53">
        <v>3</v>
      </c>
      <c r="B308" s="146" t="s">
        <v>12</v>
      </c>
      <c r="C308" s="146"/>
      <c r="D308" s="146"/>
      <c r="E308" s="146"/>
      <c r="F308" s="146"/>
      <c r="G308" s="54">
        <f t="shared" ref="G308:I311" si="111">SUM(G309)</f>
        <v>0</v>
      </c>
      <c r="H308" s="54">
        <f t="shared" si="111"/>
        <v>0</v>
      </c>
      <c r="I308" s="54">
        <f t="shared" si="111"/>
        <v>0</v>
      </c>
    </row>
    <row r="309" spans="1:9" x14ac:dyDescent="0.25">
      <c r="A309" s="53">
        <v>32</v>
      </c>
      <c r="B309" s="146" t="s">
        <v>16</v>
      </c>
      <c r="C309" s="146"/>
      <c r="D309" s="146"/>
      <c r="E309" s="146"/>
      <c r="F309" s="146"/>
      <c r="G309" s="54">
        <f t="shared" si="111"/>
        <v>0</v>
      </c>
      <c r="H309" s="54">
        <f t="shared" si="111"/>
        <v>0</v>
      </c>
      <c r="I309" s="54">
        <f t="shared" si="111"/>
        <v>0</v>
      </c>
    </row>
    <row r="310" spans="1:9" s="67" customFormat="1" x14ac:dyDescent="0.25">
      <c r="A310" s="53">
        <v>323</v>
      </c>
      <c r="B310" s="146" t="s">
        <v>204</v>
      </c>
      <c r="C310" s="146"/>
      <c r="D310" s="146"/>
      <c r="E310" s="146"/>
      <c r="F310" s="146"/>
      <c r="G310" s="54">
        <f t="shared" si="111"/>
        <v>0</v>
      </c>
      <c r="H310" s="54">
        <f t="shared" si="111"/>
        <v>0</v>
      </c>
      <c r="I310" s="54">
        <f t="shared" si="111"/>
        <v>0</v>
      </c>
    </row>
    <row r="311" spans="1:9" x14ac:dyDescent="0.25">
      <c r="A311" s="55">
        <v>3232</v>
      </c>
      <c r="B311" s="147" t="s">
        <v>208</v>
      </c>
      <c r="C311" s="147"/>
      <c r="D311" s="147"/>
      <c r="E311" s="147"/>
      <c r="F311" s="147"/>
      <c r="G311" s="56">
        <f t="shared" si="111"/>
        <v>0</v>
      </c>
      <c r="H311" s="56">
        <f t="shared" si="111"/>
        <v>0</v>
      </c>
      <c r="I311" s="56">
        <f t="shared" si="111"/>
        <v>0</v>
      </c>
    </row>
    <row r="312" spans="1:9" x14ac:dyDescent="0.25">
      <c r="A312" s="57">
        <v>32322</v>
      </c>
      <c r="B312" s="153" t="s">
        <v>234</v>
      </c>
      <c r="C312" s="153"/>
      <c r="D312" s="153"/>
      <c r="E312" s="153"/>
      <c r="F312" s="153"/>
      <c r="G312" s="59">
        <v>0</v>
      </c>
      <c r="H312" s="59">
        <v>0</v>
      </c>
      <c r="I312" s="59">
        <v>0</v>
      </c>
    </row>
    <row r="313" spans="1:9" s="26" customFormat="1" x14ac:dyDescent="0.25">
      <c r="A313" s="53">
        <v>4</v>
      </c>
      <c r="B313" s="146" t="s">
        <v>5</v>
      </c>
      <c r="C313" s="146"/>
      <c r="D313" s="146"/>
      <c r="E313" s="146"/>
      <c r="F313" s="146"/>
      <c r="G313" s="54">
        <f t="shared" ref="G313:I314" si="112">SUM(G314)</f>
        <v>2256</v>
      </c>
      <c r="H313" s="54">
        <f t="shared" si="112"/>
        <v>1857</v>
      </c>
      <c r="I313" s="54">
        <f t="shared" si="112"/>
        <v>1857</v>
      </c>
    </row>
    <row r="314" spans="1:9" x14ac:dyDescent="0.25">
      <c r="A314" s="53">
        <v>42</v>
      </c>
      <c r="B314" s="146" t="s">
        <v>22</v>
      </c>
      <c r="C314" s="146"/>
      <c r="D314" s="146"/>
      <c r="E314" s="146"/>
      <c r="F314" s="146"/>
      <c r="G314" s="54">
        <f t="shared" si="112"/>
        <v>2256</v>
      </c>
      <c r="H314" s="54">
        <f t="shared" si="112"/>
        <v>1857</v>
      </c>
      <c r="I314" s="54">
        <f t="shared" si="112"/>
        <v>1857</v>
      </c>
    </row>
    <row r="315" spans="1:9" s="67" customFormat="1" x14ac:dyDescent="0.25">
      <c r="A315" s="53">
        <v>422</v>
      </c>
      <c r="B315" s="146" t="s">
        <v>26</v>
      </c>
      <c r="C315" s="146"/>
      <c r="D315" s="146"/>
      <c r="E315" s="146"/>
      <c r="F315" s="146"/>
      <c r="G315" s="54">
        <f t="shared" ref="G315:I315" si="113">SUM(G316+G320+G322+G324+G326)</f>
        <v>2256</v>
      </c>
      <c r="H315" s="54">
        <f t="shared" si="113"/>
        <v>1857</v>
      </c>
      <c r="I315" s="54">
        <f t="shared" si="113"/>
        <v>1857</v>
      </c>
    </row>
    <row r="316" spans="1:9" s="57" customFormat="1" x14ac:dyDescent="0.25">
      <c r="A316" s="55">
        <v>4221</v>
      </c>
      <c r="B316" s="147" t="s">
        <v>157</v>
      </c>
      <c r="C316" s="147"/>
      <c r="D316" s="147"/>
      <c r="E316" s="147"/>
      <c r="F316" s="147"/>
      <c r="G316" s="56">
        <f t="shared" ref="G316:I316" si="114">SUM(G317:G319)</f>
        <v>1593</v>
      </c>
      <c r="H316" s="56">
        <f t="shared" si="114"/>
        <v>795</v>
      </c>
      <c r="I316" s="56">
        <f t="shared" si="114"/>
        <v>795</v>
      </c>
    </row>
    <row r="317" spans="1:9" s="57" customFormat="1" x14ac:dyDescent="0.25">
      <c r="A317" s="57">
        <v>42211</v>
      </c>
      <c r="B317" s="153" t="s">
        <v>158</v>
      </c>
      <c r="C317" s="153"/>
      <c r="D317" s="153"/>
      <c r="E317" s="153"/>
      <c r="F317" s="153"/>
      <c r="G317" s="59">
        <v>664</v>
      </c>
      <c r="H317" s="59">
        <v>265</v>
      </c>
      <c r="I317" s="59">
        <v>265</v>
      </c>
    </row>
    <row r="318" spans="1:9" s="57" customFormat="1" x14ac:dyDescent="0.25">
      <c r="A318" s="57">
        <v>42212</v>
      </c>
      <c r="B318" s="153" t="s">
        <v>235</v>
      </c>
      <c r="C318" s="153"/>
      <c r="D318" s="153"/>
      <c r="E318" s="153"/>
      <c r="F318" s="153"/>
      <c r="G318" s="59">
        <v>664</v>
      </c>
      <c r="H318" s="59">
        <v>265</v>
      </c>
      <c r="I318" s="59">
        <v>265</v>
      </c>
    </row>
    <row r="319" spans="1:9" s="57" customFormat="1" x14ac:dyDescent="0.25">
      <c r="A319" s="57">
        <v>42219</v>
      </c>
      <c r="B319" s="153" t="s">
        <v>236</v>
      </c>
      <c r="C319" s="153"/>
      <c r="D319" s="153"/>
      <c r="E319" s="153"/>
      <c r="F319" s="153"/>
      <c r="G319" s="59">
        <v>265</v>
      </c>
      <c r="H319" s="59">
        <v>265</v>
      </c>
      <c r="I319" s="59">
        <v>265</v>
      </c>
    </row>
    <row r="320" spans="1:9" s="57" customFormat="1" x14ac:dyDescent="0.25">
      <c r="A320" s="55">
        <v>4222</v>
      </c>
      <c r="B320" s="147" t="s">
        <v>237</v>
      </c>
      <c r="C320" s="147"/>
      <c r="D320" s="147"/>
      <c r="E320" s="147"/>
      <c r="F320" s="147"/>
      <c r="G320" s="56">
        <f t="shared" ref="G320:I320" si="115">SUM(G321)</f>
        <v>0</v>
      </c>
      <c r="H320" s="56">
        <f t="shared" si="115"/>
        <v>0</v>
      </c>
      <c r="I320" s="56">
        <f t="shared" si="115"/>
        <v>0</v>
      </c>
    </row>
    <row r="321" spans="1:9" s="57" customFormat="1" x14ac:dyDescent="0.25">
      <c r="A321" s="57">
        <v>42229</v>
      </c>
      <c r="B321" s="153" t="s">
        <v>238</v>
      </c>
      <c r="C321" s="153"/>
      <c r="D321" s="153"/>
      <c r="E321" s="153"/>
      <c r="F321" s="153"/>
      <c r="G321" s="59">
        <v>0</v>
      </c>
      <c r="H321" s="59">
        <v>0</v>
      </c>
      <c r="I321" s="59">
        <v>0</v>
      </c>
    </row>
    <row r="322" spans="1:9" s="57" customFormat="1" x14ac:dyDescent="0.25">
      <c r="A322" s="55">
        <v>4223</v>
      </c>
      <c r="B322" s="147" t="s">
        <v>239</v>
      </c>
      <c r="C322" s="147"/>
      <c r="D322" s="147"/>
      <c r="E322" s="147"/>
      <c r="F322" s="147"/>
      <c r="G322" s="56">
        <f t="shared" ref="G322:I322" si="116">SUM(G323:G323)</f>
        <v>265</v>
      </c>
      <c r="H322" s="56">
        <f t="shared" si="116"/>
        <v>265</v>
      </c>
      <c r="I322" s="56">
        <f t="shared" si="116"/>
        <v>265</v>
      </c>
    </row>
    <row r="323" spans="1:9" s="57" customFormat="1" x14ac:dyDescent="0.25">
      <c r="A323" s="57">
        <v>42231</v>
      </c>
      <c r="B323" s="153" t="s">
        <v>240</v>
      </c>
      <c r="C323" s="153"/>
      <c r="D323" s="153"/>
      <c r="E323" s="153"/>
      <c r="F323" s="153"/>
      <c r="G323" s="59">
        <v>265</v>
      </c>
      <c r="H323" s="59">
        <v>265</v>
      </c>
      <c r="I323" s="59">
        <v>265</v>
      </c>
    </row>
    <row r="324" spans="1:9" s="57" customFormat="1" x14ac:dyDescent="0.25">
      <c r="A324" s="55">
        <v>4226</v>
      </c>
      <c r="B324" s="147" t="s">
        <v>159</v>
      </c>
      <c r="C324" s="147"/>
      <c r="D324" s="147"/>
      <c r="E324" s="147"/>
      <c r="F324" s="147"/>
      <c r="G324" s="56">
        <f t="shared" ref="G324:I324" si="117">SUM(G325:G325)</f>
        <v>133</v>
      </c>
      <c r="H324" s="56">
        <f t="shared" si="117"/>
        <v>133</v>
      </c>
      <c r="I324" s="56">
        <f t="shared" si="117"/>
        <v>133</v>
      </c>
    </row>
    <row r="325" spans="1:9" s="57" customFormat="1" x14ac:dyDescent="0.25">
      <c r="A325" s="57">
        <v>42261</v>
      </c>
      <c r="B325" s="153" t="s">
        <v>160</v>
      </c>
      <c r="C325" s="153"/>
      <c r="D325" s="153"/>
      <c r="E325" s="153"/>
      <c r="F325" s="153"/>
      <c r="G325" s="59">
        <v>133</v>
      </c>
      <c r="H325" s="59">
        <v>133</v>
      </c>
      <c r="I325" s="59">
        <v>133</v>
      </c>
    </row>
    <row r="326" spans="1:9" s="57" customFormat="1" x14ac:dyDescent="0.25">
      <c r="A326" s="55">
        <v>4227</v>
      </c>
      <c r="B326" s="147" t="s">
        <v>171</v>
      </c>
      <c r="C326" s="147"/>
      <c r="D326" s="147"/>
      <c r="E326" s="147"/>
      <c r="F326" s="147"/>
      <c r="G326" s="56">
        <f t="shared" ref="G326:I326" si="118">SUM(G327:G327)</f>
        <v>265</v>
      </c>
      <c r="H326" s="56">
        <f t="shared" si="118"/>
        <v>664</v>
      </c>
      <c r="I326" s="56">
        <f t="shared" si="118"/>
        <v>664</v>
      </c>
    </row>
    <row r="327" spans="1:9" s="57" customFormat="1" x14ac:dyDescent="0.25">
      <c r="A327" s="57">
        <v>42273</v>
      </c>
      <c r="B327" s="153" t="s">
        <v>173</v>
      </c>
      <c r="C327" s="153"/>
      <c r="D327" s="153"/>
      <c r="E327" s="153"/>
      <c r="F327" s="153"/>
      <c r="G327" s="59">
        <v>265</v>
      </c>
      <c r="H327" s="59">
        <v>664</v>
      </c>
      <c r="I327" s="59">
        <v>664</v>
      </c>
    </row>
    <row r="328" spans="1:9" s="57" customFormat="1" x14ac:dyDescent="0.25">
      <c r="B328" s="84"/>
      <c r="C328" s="84"/>
      <c r="D328" s="84"/>
      <c r="E328" s="84"/>
      <c r="F328" s="84"/>
      <c r="G328" s="60"/>
      <c r="H328" s="61"/>
      <c r="I328" s="61"/>
    </row>
    <row r="329" spans="1:9" s="57" customFormat="1" x14ac:dyDescent="0.25">
      <c r="A329" s="49" t="s">
        <v>177</v>
      </c>
      <c r="B329" s="144" t="s">
        <v>90</v>
      </c>
      <c r="C329" s="144"/>
      <c r="D329" s="144"/>
      <c r="E329" s="144"/>
      <c r="F329" s="144"/>
      <c r="G329" s="50">
        <f t="shared" ref="G329:I334" si="119">SUM(G330)</f>
        <v>15927</v>
      </c>
      <c r="H329" s="50">
        <f t="shared" si="119"/>
        <v>15927</v>
      </c>
      <c r="I329" s="50">
        <f t="shared" si="119"/>
        <v>15927</v>
      </c>
    </row>
    <row r="330" spans="1:9" s="26" customFormat="1" x14ac:dyDescent="0.25">
      <c r="A330" s="51" t="s">
        <v>174</v>
      </c>
      <c r="B330" s="145" t="s">
        <v>175</v>
      </c>
      <c r="C330" s="145"/>
      <c r="D330" s="145"/>
      <c r="E330" s="145"/>
      <c r="F330" s="145"/>
      <c r="G330" s="52">
        <f t="shared" si="119"/>
        <v>15927</v>
      </c>
      <c r="H330" s="52">
        <f t="shared" si="119"/>
        <v>15927</v>
      </c>
      <c r="I330" s="52">
        <f t="shared" si="119"/>
        <v>15927</v>
      </c>
    </row>
    <row r="331" spans="1:9" s="26" customFormat="1" x14ac:dyDescent="0.25">
      <c r="A331" s="53">
        <v>3</v>
      </c>
      <c r="B331" s="146" t="s">
        <v>12</v>
      </c>
      <c r="C331" s="146"/>
      <c r="D331" s="146"/>
      <c r="E331" s="146"/>
      <c r="F331" s="146"/>
      <c r="G331" s="54">
        <f t="shared" si="119"/>
        <v>15927</v>
      </c>
      <c r="H331" s="54">
        <f t="shared" si="119"/>
        <v>15927</v>
      </c>
      <c r="I331" s="54">
        <f t="shared" si="119"/>
        <v>15927</v>
      </c>
    </row>
    <row r="332" spans="1:9" x14ac:dyDescent="0.25">
      <c r="A332" s="53">
        <v>32</v>
      </c>
      <c r="B332" s="146" t="s">
        <v>16</v>
      </c>
      <c r="C332" s="146"/>
      <c r="D332" s="146"/>
      <c r="E332" s="146"/>
      <c r="F332" s="146"/>
      <c r="G332" s="54">
        <f t="shared" si="119"/>
        <v>15927</v>
      </c>
      <c r="H332" s="54">
        <f t="shared" si="119"/>
        <v>15927</v>
      </c>
      <c r="I332" s="54">
        <f t="shared" si="119"/>
        <v>15927</v>
      </c>
    </row>
    <row r="333" spans="1:9" s="67" customFormat="1" x14ac:dyDescent="0.25">
      <c r="A333" s="53">
        <v>322</v>
      </c>
      <c r="B333" s="146" t="s">
        <v>165</v>
      </c>
      <c r="C333" s="146"/>
      <c r="D333" s="146"/>
      <c r="E333" s="146"/>
      <c r="F333" s="146"/>
      <c r="G333" s="54">
        <f t="shared" si="119"/>
        <v>15927</v>
      </c>
      <c r="H333" s="54">
        <f t="shared" si="119"/>
        <v>15927</v>
      </c>
      <c r="I333" s="54">
        <f t="shared" si="119"/>
        <v>15927</v>
      </c>
    </row>
    <row r="334" spans="1:9" x14ac:dyDescent="0.25">
      <c r="A334" s="55">
        <v>3222</v>
      </c>
      <c r="B334" s="147" t="s">
        <v>41</v>
      </c>
      <c r="C334" s="147"/>
      <c r="D334" s="147"/>
      <c r="E334" s="147"/>
      <c r="F334" s="147"/>
      <c r="G334" s="56">
        <f t="shared" si="119"/>
        <v>15927</v>
      </c>
      <c r="H334" s="56">
        <f t="shared" si="119"/>
        <v>15927</v>
      </c>
      <c r="I334" s="56">
        <f t="shared" si="119"/>
        <v>15927</v>
      </c>
    </row>
    <row r="335" spans="1:9" x14ac:dyDescent="0.25">
      <c r="A335" s="57">
        <v>32224</v>
      </c>
      <c r="B335" s="153" t="s">
        <v>166</v>
      </c>
      <c r="C335" s="153"/>
      <c r="D335" s="153"/>
      <c r="E335" s="153"/>
      <c r="F335" s="153"/>
      <c r="G335" s="59">
        <v>15927</v>
      </c>
      <c r="H335" s="59">
        <v>15927</v>
      </c>
      <c r="I335" s="59">
        <v>15927</v>
      </c>
    </row>
    <row r="336" spans="1:9" s="26" customFormat="1" x14ac:dyDescent="0.25">
      <c r="A336" s="25"/>
      <c r="B336" s="169"/>
      <c r="C336" s="169"/>
      <c r="D336" s="169"/>
      <c r="E336" s="169"/>
      <c r="F336" s="169"/>
      <c r="G336" s="73"/>
      <c r="H336" s="74"/>
      <c r="I336" s="74"/>
    </row>
    <row r="337" spans="1:9" s="57" customFormat="1" x14ac:dyDescent="0.25">
      <c r="A337" s="49" t="s">
        <v>177</v>
      </c>
      <c r="B337" s="144" t="s">
        <v>90</v>
      </c>
      <c r="C337" s="144"/>
      <c r="D337" s="144"/>
      <c r="E337" s="144"/>
      <c r="F337" s="144"/>
      <c r="G337" s="50">
        <f t="shared" ref="G337:I342" si="120">SUM(G338)</f>
        <v>664</v>
      </c>
      <c r="H337" s="50">
        <f t="shared" si="120"/>
        <v>664</v>
      </c>
      <c r="I337" s="50">
        <f t="shared" si="120"/>
        <v>664</v>
      </c>
    </row>
    <row r="338" spans="1:9" s="26" customFormat="1" x14ac:dyDescent="0.25">
      <c r="A338" s="51" t="s">
        <v>174</v>
      </c>
      <c r="B338" s="145" t="s">
        <v>241</v>
      </c>
      <c r="C338" s="145"/>
      <c r="D338" s="145"/>
      <c r="E338" s="145"/>
      <c r="F338" s="145"/>
      <c r="G338" s="52">
        <f t="shared" si="120"/>
        <v>664</v>
      </c>
      <c r="H338" s="52">
        <f t="shared" si="120"/>
        <v>664</v>
      </c>
      <c r="I338" s="52">
        <f t="shared" si="120"/>
        <v>664</v>
      </c>
    </row>
    <row r="339" spans="1:9" s="26" customFormat="1" x14ac:dyDescent="0.25">
      <c r="A339" s="53">
        <v>3</v>
      </c>
      <c r="B339" s="146" t="s">
        <v>12</v>
      </c>
      <c r="C339" s="146"/>
      <c r="D339" s="146"/>
      <c r="E339" s="146"/>
      <c r="F339" s="146"/>
      <c r="G339" s="54">
        <f t="shared" si="120"/>
        <v>664</v>
      </c>
      <c r="H339" s="54">
        <f t="shared" si="120"/>
        <v>664</v>
      </c>
      <c r="I339" s="54">
        <f t="shared" si="120"/>
        <v>664</v>
      </c>
    </row>
    <row r="340" spans="1:9" x14ac:dyDescent="0.25">
      <c r="A340" s="53">
        <v>32</v>
      </c>
      <c r="B340" s="146" t="s">
        <v>16</v>
      </c>
      <c r="C340" s="146"/>
      <c r="D340" s="146"/>
      <c r="E340" s="146"/>
      <c r="F340" s="146"/>
      <c r="G340" s="54">
        <f t="shared" si="120"/>
        <v>664</v>
      </c>
      <c r="H340" s="54">
        <f t="shared" si="120"/>
        <v>664</v>
      </c>
      <c r="I340" s="54">
        <f t="shared" si="120"/>
        <v>664</v>
      </c>
    </row>
    <row r="341" spans="1:9" s="67" customFormat="1" x14ac:dyDescent="0.25">
      <c r="A341" s="53">
        <v>322</v>
      </c>
      <c r="B341" s="146" t="s">
        <v>165</v>
      </c>
      <c r="C341" s="146"/>
      <c r="D341" s="146"/>
      <c r="E341" s="146"/>
      <c r="F341" s="146"/>
      <c r="G341" s="54">
        <f t="shared" si="120"/>
        <v>664</v>
      </c>
      <c r="H341" s="54">
        <f t="shared" si="120"/>
        <v>664</v>
      </c>
      <c r="I341" s="54">
        <f t="shared" si="120"/>
        <v>664</v>
      </c>
    </row>
    <row r="342" spans="1:9" x14ac:dyDescent="0.25">
      <c r="A342" s="55">
        <v>3222</v>
      </c>
      <c r="B342" s="147" t="s">
        <v>41</v>
      </c>
      <c r="C342" s="147"/>
      <c r="D342" s="147"/>
      <c r="E342" s="147"/>
      <c r="F342" s="147"/>
      <c r="G342" s="56">
        <f t="shared" si="120"/>
        <v>664</v>
      </c>
      <c r="H342" s="56">
        <f t="shared" si="120"/>
        <v>664</v>
      </c>
      <c r="I342" s="56">
        <f t="shared" si="120"/>
        <v>664</v>
      </c>
    </row>
    <row r="343" spans="1:9" x14ac:dyDescent="0.25">
      <c r="A343" s="57">
        <v>32224</v>
      </c>
      <c r="B343" s="153" t="s">
        <v>41</v>
      </c>
      <c r="C343" s="153"/>
      <c r="D343" s="153"/>
      <c r="E343" s="153"/>
      <c r="F343" s="153"/>
      <c r="G343" s="59">
        <v>664</v>
      </c>
      <c r="H343" s="59">
        <v>664</v>
      </c>
      <c r="I343" s="59">
        <v>664</v>
      </c>
    </row>
    <row r="344" spans="1:9" x14ac:dyDescent="0.25">
      <c r="A344" s="57"/>
      <c r="B344" s="153"/>
      <c r="C344" s="153"/>
      <c r="D344" s="153"/>
      <c r="E344" s="153"/>
      <c r="F344" s="153"/>
      <c r="G344" s="75"/>
      <c r="H344" s="75"/>
      <c r="I344" s="75"/>
    </row>
    <row r="345" spans="1:9" s="57" customFormat="1" x14ac:dyDescent="0.25">
      <c r="A345" s="49" t="s">
        <v>177</v>
      </c>
      <c r="B345" s="144" t="s">
        <v>90</v>
      </c>
      <c r="C345" s="144"/>
      <c r="D345" s="144"/>
      <c r="E345" s="144"/>
      <c r="F345" s="144"/>
      <c r="G345" s="50">
        <f t="shared" ref="G345:I350" si="121">SUM(G346)</f>
        <v>531</v>
      </c>
      <c r="H345" s="50">
        <f t="shared" si="121"/>
        <v>531</v>
      </c>
      <c r="I345" s="50">
        <f t="shared" si="121"/>
        <v>531</v>
      </c>
    </row>
    <row r="346" spans="1:9" s="26" customFormat="1" x14ac:dyDescent="0.25">
      <c r="A346" s="51" t="s">
        <v>174</v>
      </c>
      <c r="B346" s="145" t="s">
        <v>242</v>
      </c>
      <c r="C346" s="145"/>
      <c r="D346" s="145"/>
      <c r="E346" s="145"/>
      <c r="F346" s="145"/>
      <c r="G346" s="52">
        <f t="shared" si="121"/>
        <v>531</v>
      </c>
      <c r="H346" s="52">
        <f t="shared" si="121"/>
        <v>531</v>
      </c>
      <c r="I346" s="52">
        <f t="shared" si="121"/>
        <v>531</v>
      </c>
    </row>
    <row r="347" spans="1:9" s="26" customFormat="1" x14ac:dyDescent="0.25">
      <c r="A347" s="53">
        <v>3</v>
      </c>
      <c r="B347" s="146" t="s">
        <v>12</v>
      </c>
      <c r="C347" s="146"/>
      <c r="D347" s="146"/>
      <c r="E347" s="146"/>
      <c r="F347" s="146"/>
      <c r="G347" s="54">
        <f t="shared" si="121"/>
        <v>531</v>
      </c>
      <c r="H347" s="54">
        <f t="shared" si="121"/>
        <v>531</v>
      </c>
      <c r="I347" s="54">
        <f t="shared" si="121"/>
        <v>531</v>
      </c>
    </row>
    <row r="348" spans="1:9" x14ac:dyDescent="0.25">
      <c r="A348" s="53">
        <v>32</v>
      </c>
      <c r="B348" s="146" t="s">
        <v>16</v>
      </c>
      <c r="C348" s="146"/>
      <c r="D348" s="146"/>
      <c r="E348" s="146"/>
      <c r="F348" s="146"/>
      <c r="G348" s="54">
        <f t="shared" si="121"/>
        <v>531</v>
      </c>
      <c r="H348" s="54">
        <f t="shared" si="121"/>
        <v>531</v>
      </c>
      <c r="I348" s="54">
        <f t="shared" si="121"/>
        <v>531</v>
      </c>
    </row>
    <row r="349" spans="1:9" s="67" customFormat="1" x14ac:dyDescent="0.25">
      <c r="A349" s="53">
        <v>322</v>
      </c>
      <c r="B349" s="146" t="s">
        <v>165</v>
      </c>
      <c r="C349" s="146"/>
      <c r="D349" s="146"/>
      <c r="E349" s="146"/>
      <c r="F349" s="146"/>
      <c r="G349" s="54">
        <f t="shared" si="121"/>
        <v>531</v>
      </c>
      <c r="H349" s="54">
        <f t="shared" si="121"/>
        <v>531</v>
      </c>
      <c r="I349" s="54">
        <f t="shared" si="121"/>
        <v>531</v>
      </c>
    </row>
    <row r="350" spans="1:9" x14ac:dyDescent="0.25">
      <c r="A350" s="55">
        <v>3222</v>
      </c>
      <c r="B350" s="147" t="s">
        <v>41</v>
      </c>
      <c r="C350" s="147"/>
      <c r="D350" s="147"/>
      <c r="E350" s="147"/>
      <c r="F350" s="147"/>
      <c r="G350" s="56">
        <f t="shared" si="121"/>
        <v>531</v>
      </c>
      <c r="H350" s="56">
        <f t="shared" si="121"/>
        <v>531</v>
      </c>
      <c r="I350" s="56">
        <f t="shared" si="121"/>
        <v>531</v>
      </c>
    </row>
    <row r="351" spans="1:9" x14ac:dyDescent="0.25">
      <c r="A351" s="57">
        <v>32224</v>
      </c>
      <c r="B351" s="153" t="s">
        <v>166</v>
      </c>
      <c r="C351" s="153"/>
      <c r="D351" s="153"/>
      <c r="E351" s="153"/>
      <c r="F351" s="153"/>
      <c r="G351" s="59">
        <v>531</v>
      </c>
      <c r="H351" s="59">
        <v>531</v>
      </c>
      <c r="I351" s="59">
        <v>531</v>
      </c>
    </row>
    <row r="352" spans="1:9" x14ac:dyDescent="0.25">
      <c r="A352" s="57"/>
      <c r="B352" s="153"/>
      <c r="C352" s="153"/>
      <c r="D352" s="153"/>
      <c r="E352" s="153"/>
      <c r="F352" s="153"/>
      <c r="G352" s="75"/>
      <c r="H352" s="75"/>
      <c r="I352" s="75"/>
    </row>
    <row r="353" spans="1:9" ht="15" customHeight="1" x14ac:dyDescent="0.25">
      <c r="A353" s="163" t="s">
        <v>243</v>
      </c>
      <c r="B353" s="163"/>
      <c r="C353" s="163"/>
      <c r="D353" s="163"/>
      <c r="E353" s="163"/>
      <c r="F353" s="163"/>
      <c r="G353" s="163"/>
      <c r="H353" s="163"/>
      <c r="I353" s="163"/>
    </row>
    <row r="354" spans="1:9" s="26" customFormat="1" x14ac:dyDescent="0.25">
      <c r="A354" s="49" t="s">
        <v>244</v>
      </c>
      <c r="B354" s="144" t="s">
        <v>99</v>
      </c>
      <c r="C354" s="144"/>
      <c r="D354" s="144"/>
      <c r="E354" s="144"/>
      <c r="F354" s="144"/>
      <c r="G354" s="50">
        <f t="shared" ref="G354:I359" si="122">SUM(G355)</f>
        <v>332</v>
      </c>
      <c r="H354" s="50">
        <f t="shared" si="122"/>
        <v>332</v>
      </c>
      <c r="I354" s="50">
        <f t="shared" si="122"/>
        <v>332</v>
      </c>
    </row>
    <row r="355" spans="1:9" s="26" customFormat="1" x14ac:dyDescent="0.25">
      <c r="A355" s="51" t="s">
        <v>174</v>
      </c>
      <c r="B355" s="145" t="s">
        <v>245</v>
      </c>
      <c r="C355" s="145"/>
      <c r="D355" s="145"/>
      <c r="E355" s="145"/>
      <c r="F355" s="145"/>
      <c r="G355" s="52">
        <f t="shared" si="122"/>
        <v>332</v>
      </c>
      <c r="H355" s="52">
        <f t="shared" si="122"/>
        <v>332</v>
      </c>
      <c r="I355" s="52">
        <f t="shared" si="122"/>
        <v>332</v>
      </c>
    </row>
    <row r="356" spans="1:9" s="26" customFormat="1" x14ac:dyDescent="0.25">
      <c r="A356" s="53">
        <v>3</v>
      </c>
      <c r="B356" s="146" t="s">
        <v>12</v>
      </c>
      <c r="C356" s="146"/>
      <c r="D356" s="146"/>
      <c r="E356" s="146"/>
      <c r="F356" s="146"/>
      <c r="G356" s="54">
        <f t="shared" si="122"/>
        <v>332</v>
      </c>
      <c r="H356" s="54">
        <f t="shared" si="122"/>
        <v>332</v>
      </c>
      <c r="I356" s="54">
        <f t="shared" si="122"/>
        <v>332</v>
      </c>
    </row>
    <row r="357" spans="1:9" x14ac:dyDescent="0.25">
      <c r="A357" s="53">
        <v>32</v>
      </c>
      <c r="B357" s="146" t="s">
        <v>16</v>
      </c>
      <c r="C357" s="146"/>
      <c r="D357" s="146"/>
      <c r="E357" s="146"/>
      <c r="F357" s="146"/>
      <c r="G357" s="54">
        <f t="shared" si="122"/>
        <v>332</v>
      </c>
      <c r="H357" s="54">
        <f t="shared" si="122"/>
        <v>332</v>
      </c>
      <c r="I357" s="54">
        <f t="shared" si="122"/>
        <v>332</v>
      </c>
    </row>
    <row r="358" spans="1:9" s="67" customFormat="1" x14ac:dyDescent="0.25">
      <c r="A358" s="53">
        <v>322</v>
      </c>
      <c r="B358" s="146" t="s">
        <v>165</v>
      </c>
      <c r="C358" s="146"/>
      <c r="D358" s="146"/>
      <c r="E358" s="146"/>
      <c r="F358" s="146"/>
      <c r="G358" s="54">
        <f t="shared" si="122"/>
        <v>332</v>
      </c>
      <c r="H358" s="54">
        <f t="shared" si="122"/>
        <v>332</v>
      </c>
      <c r="I358" s="54">
        <f t="shared" si="122"/>
        <v>332</v>
      </c>
    </row>
    <row r="359" spans="1:9" x14ac:dyDescent="0.25">
      <c r="A359" s="55">
        <v>3222</v>
      </c>
      <c r="B359" s="147" t="s">
        <v>41</v>
      </c>
      <c r="C359" s="147"/>
      <c r="D359" s="147"/>
      <c r="E359" s="147"/>
      <c r="F359" s="147"/>
      <c r="G359" s="56">
        <f t="shared" si="122"/>
        <v>332</v>
      </c>
      <c r="H359" s="56">
        <f t="shared" si="122"/>
        <v>332</v>
      </c>
      <c r="I359" s="56">
        <f t="shared" si="122"/>
        <v>332</v>
      </c>
    </row>
    <row r="360" spans="1:9" x14ac:dyDescent="0.25">
      <c r="A360" s="57">
        <v>32224</v>
      </c>
      <c r="B360" s="153" t="s">
        <v>166</v>
      </c>
      <c r="C360" s="153"/>
      <c r="D360" s="153"/>
      <c r="E360" s="153"/>
      <c r="F360" s="153"/>
      <c r="G360" s="59">
        <v>332</v>
      </c>
      <c r="H360" s="59">
        <v>332</v>
      </c>
      <c r="I360" s="59">
        <v>332</v>
      </c>
    </row>
    <row r="361" spans="1:9" x14ac:dyDescent="0.25">
      <c r="B361" s="169"/>
      <c r="C361" s="169"/>
      <c r="D361" s="169"/>
      <c r="E361" s="169"/>
      <c r="F361" s="169"/>
      <c r="G361" s="73"/>
      <c r="H361" s="74"/>
      <c r="I361" s="74"/>
    </row>
    <row r="362" spans="1:9" ht="15" customHeight="1" x14ac:dyDescent="0.25">
      <c r="A362" s="163" t="s">
        <v>246</v>
      </c>
      <c r="B362" s="163"/>
      <c r="C362" s="163"/>
      <c r="D362" s="163"/>
      <c r="E362" s="163"/>
      <c r="F362" s="163"/>
      <c r="G362" s="163"/>
      <c r="H362" s="163"/>
      <c r="I362" s="163"/>
    </row>
    <row r="363" spans="1:9" s="26" customFormat="1" x14ac:dyDescent="0.25">
      <c r="A363" s="49" t="s">
        <v>247</v>
      </c>
      <c r="B363" s="144" t="s">
        <v>17</v>
      </c>
      <c r="C363" s="144"/>
      <c r="D363" s="144"/>
      <c r="E363" s="144"/>
      <c r="F363" s="144"/>
      <c r="G363" s="50">
        <f t="shared" ref="G363:I365" si="123">SUM(G364)</f>
        <v>0</v>
      </c>
      <c r="H363" s="50">
        <f t="shared" si="123"/>
        <v>0</v>
      </c>
      <c r="I363" s="50">
        <f t="shared" si="123"/>
        <v>0</v>
      </c>
    </row>
    <row r="364" spans="1:9" s="26" customFormat="1" x14ac:dyDescent="0.25">
      <c r="A364" s="51" t="s">
        <v>174</v>
      </c>
      <c r="B364" s="145" t="s">
        <v>179</v>
      </c>
      <c r="C364" s="145"/>
      <c r="D364" s="145"/>
      <c r="E364" s="145"/>
      <c r="F364" s="145"/>
      <c r="G364" s="52">
        <f t="shared" si="123"/>
        <v>0</v>
      </c>
      <c r="H364" s="52">
        <f t="shared" si="123"/>
        <v>0</v>
      </c>
      <c r="I364" s="52">
        <f t="shared" si="123"/>
        <v>0</v>
      </c>
    </row>
    <row r="365" spans="1:9" s="26" customFormat="1" x14ac:dyDescent="0.25">
      <c r="A365" s="53">
        <v>3</v>
      </c>
      <c r="B365" s="146" t="s">
        <v>12</v>
      </c>
      <c r="C365" s="146"/>
      <c r="D365" s="146"/>
      <c r="E365" s="146"/>
      <c r="F365" s="146"/>
      <c r="G365" s="54">
        <f t="shared" si="123"/>
        <v>0</v>
      </c>
      <c r="H365" s="54">
        <f t="shared" si="123"/>
        <v>0</v>
      </c>
      <c r="I365" s="54">
        <f t="shared" si="123"/>
        <v>0</v>
      </c>
    </row>
    <row r="366" spans="1:9" x14ac:dyDescent="0.25">
      <c r="A366" s="53">
        <v>32</v>
      </c>
      <c r="B366" s="146" t="s">
        <v>16</v>
      </c>
      <c r="C366" s="146"/>
      <c r="D366" s="146"/>
      <c r="E366" s="146"/>
      <c r="F366" s="146"/>
      <c r="G366" s="54">
        <f t="shared" ref="G366:I366" si="124">SUM(G367+G371)</f>
        <v>0</v>
      </c>
      <c r="H366" s="54">
        <f t="shared" si="124"/>
        <v>0</v>
      </c>
      <c r="I366" s="54">
        <f t="shared" si="124"/>
        <v>0</v>
      </c>
    </row>
    <row r="367" spans="1:9" s="67" customFormat="1" x14ac:dyDescent="0.25">
      <c r="A367" s="53">
        <v>322</v>
      </c>
      <c r="B367" s="146" t="s">
        <v>165</v>
      </c>
      <c r="C367" s="146"/>
      <c r="D367" s="146"/>
      <c r="E367" s="146"/>
      <c r="F367" s="146"/>
      <c r="G367" s="54">
        <f t="shared" ref="G367:I368" si="125">SUM(G368)</f>
        <v>0</v>
      </c>
      <c r="H367" s="54">
        <f t="shared" si="125"/>
        <v>0</v>
      </c>
      <c r="I367" s="54">
        <f t="shared" si="125"/>
        <v>0</v>
      </c>
    </row>
    <row r="368" spans="1:9" x14ac:dyDescent="0.25">
      <c r="A368" s="55">
        <v>3221</v>
      </c>
      <c r="B368" s="147" t="s">
        <v>40</v>
      </c>
      <c r="C368" s="147"/>
      <c r="D368" s="147"/>
      <c r="E368" s="147"/>
      <c r="F368" s="147"/>
      <c r="G368" s="56">
        <f t="shared" si="125"/>
        <v>0</v>
      </c>
      <c r="H368" s="56">
        <f t="shared" si="125"/>
        <v>0</v>
      </c>
      <c r="I368" s="56">
        <f t="shared" si="125"/>
        <v>0</v>
      </c>
    </row>
    <row r="369" spans="1:9" x14ac:dyDescent="0.25">
      <c r="A369" s="57">
        <v>32219</v>
      </c>
      <c r="B369" s="158" t="s">
        <v>40</v>
      </c>
      <c r="C369" s="158"/>
      <c r="D369" s="158"/>
      <c r="E369" s="158"/>
      <c r="F369" s="158"/>
      <c r="G369" s="59">
        <v>0</v>
      </c>
      <c r="H369" s="59">
        <v>0</v>
      </c>
      <c r="I369" s="59">
        <v>0</v>
      </c>
    </row>
    <row r="370" spans="1:9" x14ac:dyDescent="0.25">
      <c r="A370" s="53">
        <v>32</v>
      </c>
      <c r="B370" s="146" t="s">
        <v>16</v>
      </c>
      <c r="C370" s="146"/>
      <c r="D370" s="146"/>
      <c r="E370" s="146"/>
      <c r="F370" s="146"/>
      <c r="G370" s="54">
        <f t="shared" ref="G370:I372" si="126">SUM(G371)</f>
        <v>0</v>
      </c>
      <c r="H370" s="54">
        <f t="shared" si="126"/>
        <v>0</v>
      </c>
      <c r="I370" s="54">
        <f t="shared" si="126"/>
        <v>0</v>
      </c>
    </row>
    <row r="371" spans="1:9" s="67" customFormat="1" x14ac:dyDescent="0.25">
      <c r="A371" s="53">
        <v>329</v>
      </c>
      <c r="B371" s="146" t="s">
        <v>40</v>
      </c>
      <c r="C371" s="146"/>
      <c r="D371" s="146"/>
      <c r="E371" s="146"/>
      <c r="F371" s="146"/>
      <c r="G371" s="54">
        <f t="shared" si="126"/>
        <v>0</v>
      </c>
      <c r="H371" s="54">
        <f t="shared" si="126"/>
        <v>0</v>
      </c>
      <c r="I371" s="54">
        <f t="shared" si="126"/>
        <v>0</v>
      </c>
    </row>
    <row r="372" spans="1:9" x14ac:dyDescent="0.25">
      <c r="A372" s="55">
        <v>3293</v>
      </c>
      <c r="B372" s="147" t="s">
        <v>39</v>
      </c>
      <c r="C372" s="147"/>
      <c r="D372" s="147"/>
      <c r="E372" s="147"/>
      <c r="F372" s="147"/>
      <c r="G372" s="56">
        <f t="shared" si="126"/>
        <v>0</v>
      </c>
      <c r="H372" s="56">
        <f t="shared" si="126"/>
        <v>0</v>
      </c>
      <c r="I372" s="56">
        <f t="shared" si="126"/>
        <v>0</v>
      </c>
    </row>
    <row r="373" spans="1:9" x14ac:dyDescent="0.25">
      <c r="A373" s="57">
        <v>32931</v>
      </c>
      <c r="B373" s="153" t="s">
        <v>39</v>
      </c>
      <c r="C373" s="153"/>
      <c r="D373" s="153"/>
      <c r="E373" s="153"/>
      <c r="F373" s="153"/>
      <c r="G373" s="59">
        <v>0</v>
      </c>
      <c r="H373" s="59">
        <v>0</v>
      </c>
      <c r="I373" s="59">
        <v>0</v>
      </c>
    </row>
    <row r="374" spans="1:9" x14ac:dyDescent="0.25">
      <c r="A374" s="57"/>
      <c r="B374" s="153"/>
      <c r="C374" s="153"/>
      <c r="D374" s="153"/>
      <c r="E374" s="153"/>
      <c r="F374" s="153"/>
      <c r="G374" s="74"/>
      <c r="H374" s="76"/>
    </row>
    <row r="375" spans="1:9" x14ac:dyDescent="0.25">
      <c r="B375" s="169"/>
      <c r="C375" s="169"/>
      <c r="D375" s="169"/>
      <c r="E375" s="169"/>
      <c r="F375" s="169"/>
      <c r="G375" s="74"/>
    </row>
    <row r="376" spans="1:9" x14ac:dyDescent="0.25">
      <c r="A376" s="163" t="s">
        <v>248</v>
      </c>
      <c r="B376" s="163"/>
      <c r="C376" s="163"/>
      <c r="D376" s="163"/>
      <c r="E376" s="163"/>
      <c r="F376" s="163"/>
      <c r="G376" s="163"/>
      <c r="H376" s="163"/>
      <c r="I376" s="163"/>
    </row>
    <row r="377" spans="1:9" x14ac:dyDescent="0.25">
      <c r="A377" s="49" t="s">
        <v>132</v>
      </c>
      <c r="B377" s="144" t="s">
        <v>249</v>
      </c>
      <c r="C377" s="144"/>
      <c r="D377" s="144"/>
      <c r="E377" s="144"/>
      <c r="F377" s="144"/>
      <c r="G377" s="50">
        <f t="shared" ref="G377:I380" si="127">SUM(G378)</f>
        <v>0</v>
      </c>
      <c r="H377" s="50">
        <f t="shared" si="127"/>
        <v>0</v>
      </c>
      <c r="I377" s="50">
        <f t="shared" si="127"/>
        <v>0</v>
      </c>
    </row>
    <row r="378" spans="1:9" x14ac:dyDescent="0.25">
      <c r="A378" s="51" t="s">
        <v>174</v>
      </c>
      <c r="B378" s="145" t="s">
        <v>179</v>
      </c>
      <c r="C378" s="145"/>
      <c r="D378" s="145"/>
      <c r="E378" s="145"/>
      <c r="F378" s="145"/>
      <c r="G378" s="52">
        <f t="shared" si="127"/>
        <v>0</v>
      </c>
      <c r="H378" s="52">
        <f t="shared" si="127"/>
        <v>0</v>
      </c>
      <c r="I378" s="52">
        <f t="shared" si="127"/>
        <v>0</v>
      </c>
    </row>
    <row r="379" spans="1:9" x14ac:dyDescent="0.25">
      <c r="A379" s="53">
        <v>3</v>
      </c>
      <c r="B379" s="146" t="s">
        <v>12</v>
      </c>
      <c r="C379" s="146"/>
      <c r="D379" s="146"/>
      <c r="E379" s="146"/>
      <c r="F379" s="146"/>
      <c r="G379" s="54">
        <f t="shared" si="127"/>
        <v>0</v>
      </c>
      <c r="H379" s="54">
        <f t="shared" si="127"/>
        <v>0</v>
      </c>
      <c r="I379" s="54">
        <f t="shared" si="127"/>
        <v>0</v>
      </c>
    </row>
    <row r="380" spans="1:9" x14ac:dyDescent="0.25">
      <c r="A380" s="53">
        <v>32</v>
      </c>
      <c r="B380" s="146" t="s">
        <v>16</v>
      </c>
      <c r="C380" s="146"/>
      <c r="D380" s="146"/>
      <c r="E380" s="146"/>
      <c r="F380" s="146"/>
      <c r="G380" s="54">
        <f t="shared" si="127"/>
        <v>0</v>
      </c>
      <c r="H380" s="54">
        <f t="shared" si="127"/>
        <v>0</v>
      </c>
      <c r="I380" s="54">
        <f t="shared" si="127"/>
        <v>0</v>
      </c>
    </row>
    <row r="381" spans="1:9" x14ac:dyDescent="0.25">
      <c r="A381" s="53">
        <v>324</v>
      </c>
      <c r="B381" s="156" t="s">
        <v>250</v>
      </c>
      <c r="C381" s="156"/>
      <c r="D381" s="156"/>
      <c r="E381" s="156"/>
      <c r="F381" s="156"/>
      <c r="G381" s="54">
        <f t="shared" ref="G381:I381" si="128">SUM(G382+G383)</f>
        <v>0</v>
      </c>
      <c r="H381" s="54">
        <f t="shared" si="128"/>
        <v>0</v>
      </c>
      <c r="I381" s="54">
        <f t="shared" si="128"/>
        <v>0</v>
      </c>
    </row>
    <row r="382" spans="1:9" x14ac:dyDescent="0.25">
      <c r="A382" s="25">
        <v>32412</v>
      </c>
      <c r="B382" s="25" t="s">
        <v>43</v>
      </c>
      <c r="G382" s="72">
        <v>0</v>
      </c>
      <c r="H382" s="72">
        <v>0</v>
      </c>
      <c r="I382" s="72">
        <v>0</v>
      </c>
    </row>
    <row r="383" spans="1:9" x14ac:dyDescent="0.25">
      <c r="A383" s="25">
        <v>9221</v>
      </c>
      <c r="B383" s="25" t="s">
        <v>262</v>
      </c>
      <c r="G383" s="72">
        <v>0</v>
      </c>
      <c r="H383" s="72">
        <v>0</v>
      </c>
      <c r="I383" s="72">
        <v>0</v>
      </c>
    </row>
    <row r="384" spans="1:9" x14ac:dyDescent="0.25">
      <c r="A384" s="152" t="s">
        <v>309</v>
      </c>
      <c r="B384" s="152"/>
      <c r="C384" s="152"/>
      <c r="D384" s="152"/>
      <c r="E384" s="152"/>
      <c r="F384" s="152"/>
      <c r="G384" s="152"/>
      <c r="H384" s="152"/>
      <c r="I384" s="152"/>
    </row>
    <row r="385" spans="1:9" x14ac:dyDescent="0.25">
      <c r="A385" s="49" t="s">
        <v>111</v>
      </c>
      <c r="B385" s="144" t="s">
        <v>112</v>
      </c>
      <c r="C385" s="144"/>
      <c r="D385" s="144"/>
      <c r="E385" s="144"/>
      <c r="F385" s="144"/>
      <c r="G385" s="50">
        <f t="shared" ref="G385:I390" si="129">SUM(G386)</f>
        <v>19984</v>
      </c>
      <c r="H385" s="50">
        <f t="shared" si="129"/>
        <v>0</v>
      </c>
      <c r="I385" s="50">
        <f t="shared" si="129"/>
        <v>0</v>
      </c>
    </row>
    <row r="386" spans="1:9" x14ac:dyDescent="0.25">
      <c r="A386" s="51" t="s">
        <v>72</v>
      </c>
      <c r="B386" s="145" t="s">
        <v>307</v>
      </c>
      <c r="C386" s="145"/>
      <c r="D386" s="145"/>
      <c r="E386" s="145"/>
      <c r="F386" s="145"/>
      <c r="G386" s="52">
        <f t="shared" si="129"/>
        <v>19984</v>
      </c>
      <c r="H386" s="52">
        <f t="shared" si="129"/>
        <v>0</v>
      </c>
      <c r="I386" s="52">
        <f t="shared" si="129"/>
        <v>0</v>
      </c>
    </row>
    <row r="387" spans="1:9" x14ac:dyDescent="0.25">
      <c r="A387" s="53">
        <v>3</v>
      </c>
      <c r="B387" s="146" t="s">
        <v>12</v>
      </c>
      <c r="C387" s="146"/>
      <c r="D387" s="146"/>
      <c r="E387" s="146"/>
      <c r="F387" s="146"/>
      <c r="G387" s="54">
        <f t="shared" si="129"/>
        <v>19984</v>
      </c>
      <c r="H387" s="54">
        <f t="shared" si="129"/>
        <v>0</v>
      </c>
      <c r="I387" s="54">
        <f t="shared" si="129"/>
        <v>0</v>
      </c>
    </row>
    <row r="388" spans="1:9" x14ac:dyDescent="0.25">
      <c r="A388" s="53">
        <v>36</v>
      </c>
      <c r="B388" s="161" t="s">
        <v>251</v>
      </c>
      <c r="C388" s="161"/>
      <c r="D388" s="161"/>
      <c r="E388" s="161"/>
      <c r="F388" s="161"/>
      <c r="G388" s="54">
        <f t="shared" si="129"/>
        <v>19984</v>
      </c>
      <c r="H388" s="54">
        <f t="shared" si="129"/>
        <v>0</v>
      </c>
      <c r="I388" s="54">
        <f t="shared" si="129"/>
        <v>0</v>
      </c>
    </row>
    <row r="389" spans="1:9" x14ac:dyDescent="0.25">
      <c r="A389" s="53">
        <v>368</v>
      </c>
      <c r="B389" s="156" t="s">
        <v>113</v>
      </c>
      <c r="C389" s="156"/>
      <c r="D389" s="156"/>
      <c r="E389" s="156"/>
      <c r="F389" s="156"/>
      <c r="G389" s="63">
        <f t="shared" si="129"/>
        <v>19984</v>
      </c>
      <c r="H389" s="63">
        <f t="shared" si="129"/>
        <v>0</v>
      </c>
      <c r="I389" s="63">
        <f t="shared" si="129"/>
        <v>0</v>
      </c>
    </row>
    <row r="390" spans="1:9" x14ac:dyDescent="0.25">
      <c r="A390" s="55">
        <v>3681</v>
      </c>
      <c r="B390" s="147" t="s">
        <v>296</v>
      </c>
      <c r="C390" s="147"/>
      <c r="D390" s="147"/>
      <c r="E390" s="147"/>
      <c r="F390" s="147"/>
      <c r="G390" s="56">
        <f t="shared" si="129"/>
        <v>19984</v>
      </c>
      <c r="H390" s="56">
        <f t="shared" si="129"/>
        <v>0</v>
      </c>
      <c r="I390" s="56">
        <f t="shared" si="129"/>
        <v>0</v>
      </c>
    </row>
    <row r="391" spans="1:9" x14ac:dyDescent="0.25">
      <c r="A391" s="57">
        <v>36811</v>
      </c>
      <c r="B391" s="153" t="s">
        <v>304</v>
      </c>
      <c r="C391" s="153"/>
      <c r="D391" s="153"/>
      <c r="E391" s="153"/>
      <c r="F391" s="153"/>
      <c r="G391" s="58">
        <v>19984</v>
      </c>
      <c r="H391" s="58">
        <v>0</v>
      </c>
      <c r="I391" s="58">
        <v>0</v>
      </c>
    </row>
    <row r="393" spans="1:9" x14ac:dyDescent="0.25">
      <c r="A393" s="152" t="s">
        <v>252</v>
      </c>
      <c r="B393" s="152"/>
      <c r="C393" s="152"/>
      <c r="D393" s="152"/>
      <c r="E393" s="152"/>
      <c r="F393" s="152"/>
      <c r="G393" s="152"/>
      <c r="H393" s="152"/>
      <c r="I393" s="152"/>
    </row>
    <row r="394" spans="1:9" x14ac:dyDescent="0.25">
      <c r="A394" s="49" t="s">
        <v>116</v>
      </c>
      <c r="B394" s="144" t="s">
        <v>24</v>
      </c>
      <c r="C394" s="144"/>
      <c r="D394" s="144"/>
      <c r="E394" s="144"/>
      <c r="F394" s="144"/>
      <c r="G394" s="50">
        <f t="shared" ref="G394:I394" si="130">SUM(G395+G402)</f>
        <v>266</v>
      </c>
      <c r="H394" s="50">
        <f t="shared" si="130"/>
        <v>398</v>
      </c>
      <c r="I394" s="50">
        <f t="shared" si="130"/>
        <v>398</v>
      </c>
    </row>
    <row r="395" spans="1:9" x14ac:dyDescent="0.25">
      <c r="A395" s="51" t="s">
        <v>253</v>
      </c>
      <c r="B395" s="145" t="s">
        <v>179</v>
      </c>
      <c r="C395" s="145"/>
      <c r="D395" s="145"/>
      <c r="E395" s="145"/>
      <c r="F395" s="145"/>
      <c r="G395" s="52">
        <f t="shared" ref="G395:I399" si="131">SUM(G396)</f>
        <v>266</v>
      </c>
      <c r="H395" s="52">
        <f t="shared" si="131"/>
        <v>398</v>
      </c>
      <c r="I395" s="52">
        <f t="shared" si="131"/>
        <v>398</v>
      </c>
    </row>
    <row r="396" spans="1:9" x14ac:dyDescent="0.25">
      <c r="A396" s="53">
        <v>3</v>
      </c>
      <c r="B396" s="146" t="s">
        <v>12</v>
      </c>
      <c r="C396" s="146"/>
      <c r="D396" s="146"/>
      <c r="E396" s="146"/>
      <c r="F396" s="146"/>
      <c r="G396" s="54">
        <f t="shared" si="131"/>
        <v>266</v>
      </c>
      <c r="H396" s="54">
        <f t="shared" si="131"/>
        <v>398</v>
      </c>
      <c r="I396" s="54">
        <f t="shared" si="131"/>
        <v>398</v>
      </c>
    </row>
    <row r="397" spans="1:9" x14ac:dyDescent="0.25">
      <c r="A397" s="53">
        <v>32</v>
      </c>
      <c r="B397" s="146" t="s">
        <v>16</v>
      </c>
      <c r="C397" s="146"/>
      <c r="D397" s="146"/>
      <c r="E397" s="146"/>
      <c r="F397" s="146"/>
      <c r="G397" s="54">
        <f t="shared" si="131"/>
        <v>266</v>
      </c>
      <c r="H397" s="54">
        <f t="shared" si="131"/>
        <v>398</v>
      </c>
      <c r="I397" s="54">
        <f t="shared" si="131"/>
        <v>398</v>
      </c>
    </row>
    <row r="398" spans="1:9" x14ac:dyDescent="0.25">
      <c r="A398" s="53">
        <v>322</v>
      </c>
      <c r="B398" s="146" t="s">
        <v>165</v>
      </c>
      <c r="C398" s="146"/>
      <c r="D398" s="146"/>
      <c r="E398" s="146"/>
      <c r="F398" s="146"/>
      <c r="G398" s="54">
        <f t="shared" si="131"/>
        <v>266</v>
      </c>
      <c r="H398" s="54">
        <f t="shared" si="131"/>
        <v>398</v>
      </c>
      <c r="I398" s="54">
        <f t="shared" si="131"/>
        <v>398</v>
      </c>
    </row>
    <row r="399" spans="1:9" x14ac:dyDescent="0.25">
      <c r="A399" s="55">
        <v>3222</v>
      </c>
      <c r="B399" s="147" t="s">
        <v>41</v>
      </c>
      <c r="C399" s="147"/>
      <c r="D399" s="147"/>
      <c r="E399" s="147"/>
      <c r="F399" s="147"/>
      <c r="G399" s="56">
        <f t="shared" si="131"/>
        <v>266</v>
      </c>
      <c r="H399" s="56">
        <f t="shared" si="131"/>
        <v>398</v>
      </c>
      <c r="I399" s="56">
        <f t="shared" si="131"/>
        <v>398</v>
      </c>
    </row>
    <row r="400" spans="1:9" x14ac:dyDescent="0.25">
      <c r="A400" s="57">
        <v>32222</v>
      </c>
      <c r="B400" s="153" t="s">
        <v>41</v>
      </c>
      <c r="C400" s="153"/>
      <c r="D400" s="153"/>
      <c r="E400" s="153"/>
      <c r="F400" s="153"/>
      <c r="G400" s="58">
        <v>266</v>
      </c>
      <c r="H400" s="58">
        <v>398</v>
      </c>
      <c r="I400" s="58">
        <v>398</v>
      </c>
    </row>
    <row r="404" spans="7:8" x14ac:dyDescent="0.25">
      <c r="G404" s="25"/>
    </row>
    <row r="405" spans="7:8" x14ac:dyDescent="0.25">
      <c r="G405" s="25"/>
    </row>
    <row r="406" spans="7:8" x14ac:dyDescent="0.25">
      <c r="G406" s="25"/>
    </row>
    <row r="407" spans="7:8" x14ac:dyDescent="0.25">
      <c r="G407" s="25"/>
    </row>
    <row r="410" spans="7:8" x14ac:dyDescent="0.25">
      <c r="H410" s="76"/>
    </row>
    <row r="411" spans="7:8" x14ac:dyDescent="0.25">
      <c r="H411" s="76"/>
    </row>
    <row r="414" spans="7:8" x14ac:dyDescent="0.25">
      <c r="G414" s="76"/>
      <c r="H414" s="77" t="s">
        <v>254</v>
      </c>
    </row>
    <row r="415" spans="7:8" x14ac:dyDescent="0.25">
      <c r="G415" s="76"/>
      <c r="H415" s="78"/>
    </row>
    <row r="416" spans="7:8" x14ac:dyDescent="0.25">
      <c r="G416" s="76"/>
      <c r="H416" s="78"/>
    </row>
    <row r="417" spans="7:8" x14ac:dyDescent="0.25">
      <c r="G417" s="76"/>
      <c r="H417" s="79" t="s">
        <v>291</v>
      </c>
    </row>
  </sheetData>
  <mergeCells count="359">
    <mergeCell ref="B396:F396"/>
    <mergeCell ref="B397:F397"/>
    <mergeCell ref="B398:F398"/>
    <mergeCell ref="B399:F399"/>
    <mergeCell ref="B400:F400"/>
    <mergeCell ref="B389:F389"/>
    <mergeCell ref="B390:F390"/>
    <mergeCell ref="B391:F391"/>
    <mergeCell ref="A393:I393"/>
    <mergeCell ref="B394:F394"/>
    <mergeCell ref="B395:F395"/>
    <mergeCell ref="B381:F381"/>
    <mergeCell ref="A384:I384"/>
    <mergeCell ref="B385:F385"/>
    <mergeCell ref="B386:F386"/>
    <mergeCell ref="B387:F387"/>
    <mergeCell ref="B388:F388"/>
    <mergeCell ref="B375:F375"/>
    <mergeCell ref="A376:I376"/>
    <mergeCell ref="B377:F377"/>
    <mergeCell ref="B378:F378"/>
    <mergeCell ref="B379:F379"/>
    <mergeCell ref="B380:F380"/>
    <mergeCell ref="B369:F369"/>
    <mergeCell ref="B370:F370"/>
    <mergeCell ref="B371:F371"/>
    <mergeCell ref="B372:F372"/>
    <mergeCell ref="B373:F373"/>
    <mergeCell ref="B374:F374"/>
    <mergeCell ref="B363:F363"/>
    <mergeCell ref="B364:F364"/>
    <mergeCell ref="B365:F365"/>
    <mergeCell ref="B366:F366"/>
    <mergeCell ref="B367:F367"/>
    <mergeCell ref="B368:F368"/>
    <mergeCell ref="B357:F357"/>
    <mergeCell ref="B358:F358"/>
    <mergeCell ref="B359:F359"/>
    <mergeCell ref="B360:F360"/>
    <mergeCell ref="B361:F361"/>
    <mergeCell ref="A362:I362"/>
    <mergeCell ref="B351:F351"/>
    <mergeCell ref="B352:F352"/>
    <mergeCell ref="A353:I353"/>
    <mergeCell ref="B354:F354"/>
    <mergeCell ref="B355:F355"/>
    <mergeCell ref="B356:F356"/>
    <mergeCell ref="B345:F345"/>
    <mergeCell ref="B346:F346"/>
    <mergeCell ref="B347:F347"/>
    <mergeCell ref="B348:F348"/>
    <mergeCell ref="B349:F349"/>
    <mergeCell ref="B350:F350"/>
    <mergeCell ref="B339:F339"/>
    <mergeCell ref="B340:F340"/>
    <mergeCell ref="B341:F341"/>
    <mergeCell ref="B342:F342"/>
    <mergeCell ref="B343:F343"/>
    <mergeCell ref="B344:F344"/>
    <mergeCell ref="B333:F333"/>
    <mergeCell ref="B334:F334"/>
    <mergeCell ref="B335:F335"/>
    <mergeCell ref="B336:F336"/>
    <mergeCell ref="B337:F337"/>
    <mergeCell ref="B338:F338"/>
    <mergeCell ref="B326:F326"/>
    <mergeCell ref="B327:F327"/>
    <mergeCell ref="B329:F329"/>
    <mergeCell ref="B330:F330"/>
    <mergeCell ref="B331:F331"/>
    <mergeCell ref="B332:F332"/>
    <mergeCell ref="B320:F320"/>
    <mergeCell ref="B321:F321"/>
    <mergeCell ref="B322:F322"/>
    <mergeCell ref="B323:F323"/>
    <mergeCell ref="B324:F324"/>
    <mergeCell ref="B325:F325"/>
    <mergeCell ref="B314:F314"/>
    <mergeCell ref="B315:F315"/>
    <mergeCell ref="B316:F316"/>
    <mergeCell ref="B317:F317"/>
    <mergeCell ref="B318:F318"/>
    <mergeCell ref="B319:F319"/>
    <mergeCell ref="B308:F308"/>
    <mergeCell ref="B309:F309"/>
    <mergeCell ref="B310:F310"/>
    <mergeCell ref="B311:F311"/>
    <mergeCell ref="B312:F312"/>
    <mergeCell ref="B313:F313"/>
    <mergeCell ref="B301:F301"/>
    <mergeCell ref="B302:F302"/>
    <mergeCell ref="B303:F303"/>
    <mergeCell ref="A305:I305"/>
    <mergeCell ref="B306:F306"/>
    <mergeCell ref="B307:F307"/>
    <mergeCell ref="B293:F293"/>
    <mergeCell ref="B294:F294"/>
    <mergeCell ref="B295:F295"/>
    <mergeCell ref="B298:F298"/>
    <mergeCell ref="B299:F299"/>
    <mergeCell ref="B300:F300"/>
    <mergeCell ref="B282:F282"/>
    <mergeCell ref="B288:F288"/>
    <mergeCell ref="B289:F289"/>
    <mergeCell ref="B290:F290"/>
    <mergeCell ref="B291:F291"/>
    <mergeCell ref="B292:F292"/>
    <mergeCell ref="B275:F275"/>
    <mergeCell ref="B276:F276"/>
    <mergeCell ref="B277:F277"/>
    <mergeCell ref="B278:F278"/>
    <mergeCell ref="B279:F279"/>
    <mergeCell ref="B281:F281"/>
    <mergeCell ref="B266:F266"/>
    <mergeCell ref="B268:F268"/>
    <mergeCell ref="B269:F269"/>
    <mergeCell ref="B270:F270"/>
    <mergeCell ref="B271:F271"/>
    <mergeCell ref="B272:F272"/>
    <mergeCell ref="B259:F259"/>
    <mergeCell ref="B260:F260"/>
    <mergeCell ref="B261:F261"/>
    <mergeCell ref="B262:F262"/>
    <mergeCell ref="B263:F263"/>
    <mergeCell ref="B265:F265"/>
    <mergeCell ref="B251:F251"/>
    <mergeCell ref="B252:F252"/>
    <mergeCell ref="B253:F253"/>
    <mergeCell ref="B256:F256"/>
    <mergeCell ref="B257:F257"/>
    <mergeCell ref="B258:F258"/>
    <mergeCell ref="B245:F245"/>
    <mergeCell ref="B246:F246"/>
    <mergeCell ref="B247:F247"/>
    <mergeCell ref="B248:F248"/>
    <mergeCell ref="B249:F249"/>
    <mergeCell ref="B250:F250"/>
    <mergeCell ref="B238:F238"/>
    <mergeCell ref="B239:F239"/>
    <mergeCell ref="B240:F240"/>
    <mergeCell ref="B242:F242"/>
    <mergeCell ref="B243:F243"/>
    <mergeCell ref="B244:F244"/>
    <mergeCell ref="B231:F231"/>
    <mergeCell ref="B232:F232"/>
    <mergeCell ref="B234:F234"/>
    <mergeCell ref="B235:F235"/>
    <mergeCell ref="B236:F236"/>
    <mergeCell ref="B237:F237"/>
    <mergeCell ref="B225:F225"/>
    <mergeCell ref="B226:F226"/>
    <mergeCell ref="B227:F227"/>
    <mergeCell ref="B228:F228"/>
    <mergeCell ref="B229:F229"/>
    <mergeCell ref="B230:F230"/>
    <mergeCell ref="A219:I219"/>
    <mergeCell ref="B220:F220"/>
    <mergeCell ref="B221:F221"/>
    <mergeCell ref="B222:F222"/>
    <mergeCell ref="B223:F223"/>
    <mergeCell ref="B224:F224"/>
    <mergeCell ref="B212:F212"/>
    <mergeCell ref="B213:F213"/>
    <mergeCell ref="B214:F214"/>
    <mergeCell ref="B215:F215"/>
    <mergeCell ref="B216:F216"/>
    <mergeCell ref="B217:F217"/>
    <mergeCell ref="B201:F201"/>
    <mergeCell ref="B202:F202"/>
    <mergeCell ref="B203:F203"/>
    <mergeCell ref="B204:F204"/>
    <mergeCell ref="B205:F205"/>
    <mergeCell ref="B211:F211"/>
    <mergeCell ref="B195:F195"/>
    <mergeCell ref="B196:F196"/>
    <mergeCell ref="B197:F197"/>
    <mergeCell ref="B198:F198"/>
    <mergeCell ref="B199:F199"/>
    <mergeCell ref="B200:F200"/>
    <mergeCell ref="B189:F189"/>
    <mergeCell ref="B190:F190"/>
    <mergeCell ref="B191:F191"/>
    <mergeCell ref="B192:F192"/>
    <mergeCell ref="B193:F193"/>
    <mergeCell ref="B194:F194"/>
    <mergeCell ref="B182:F182"/>
    <mergeCell ref="B183:F183"/>
    <mergeCell ref="A185:I185"/>
    <mergeCell ref="B186:F186"/>
    <mergeCell ref="B187:F187"/>
    <mergeCell ref="B188:F188"/>
    <mergeCell ref="B176:F176"/>
    <mergeCell ref="B177:F177"/>
    <mergeCell ref="B178:F178"/>
    <mergeCell ref="B179:F179"/>
    <mergeCell ref="B180:F180"/>
    <mergeCell ref="B181:F181"/>
    <mergeCell ref="B170:F170"/>
    <mergeCell ref="B171:F171"/>
    <mergeCell ref="B172:F172"/>
    <mergeCell ref="B173:F173"/>
    <mergeCell ref="B174:F174"/>
    <mergeCell ref="B175:F175"/>
    <mergeCell ref="B164:F164"/>
    <mergeCell ref="B165:F165"/>
    <mergeCell ref="B166:F166"/>
    <mergeCell ref="B167:F167"/>
    <mergeCell ref="B168:F168"/>
    <mergeCell ref="B169:F169"/>
    <mergeCell ref="B158:F158"/>
    <mergeCell ref="B159:F159"/>
    <mergeCell ref="B160:F160"/>
    <mergeCell ref="B161:F161"/>
    <mergeCell ref="B162:F162"/>
    <mergeCell ref="B163:F163"/>
    <mergeCell ref="B152:F152"/>
    <mergeCell ref="B153:F153"/>
    <mergeCell ref="B154:F154"/>
    <mergeCell ref="B155:F155"/>
    <mergeCell ref="B156:F156"/>
    <mergeCell ref="B157:F157"/>
    <mergeCell ref="B146:F146"/>
    <mergeCell ref="B147:F147"/>
    <mergeCell ref="B148:F148"/>
    <mergeCell ref="B149:F149"/>
    <mergeCell ref="B150:F150"/>
    <mergeCell ref="B151:F151"/>
    <mergeCell ref="B140:F140"/>
    <mergeCell ref="B141:F141"/>
    <mergeCell ref="B142:F142"/>
    <mergeCell ref="B143:F143"/>
    <mergeCell ref="B144:F144"/>
    <mergeCell ref="B145:F145"/>
    <mergeCell ref="B134:F134"/>
    <mergeCell ref="B135:F135"/>
    <mergeCell ref="B136:F136"/>
    <mergeCell ref="B137:F137"/>
    <mergeCell ref="B138:F138"/>
    <mergeCell ref="B139:F139"/>
    <mergeCell ref="A128:I128"/>
    <mergeCell ref="B129:F129"/>
    <mergeCell ref="B130:F130"/>
    <mergeCell ref="B131:F131"/>
    <mergeCell ref="B132:F132"/>
    <mergeCell ref="B133:F133"/>
    <mergeCell ref="A122:A123"/>
    <mergeCell ref="B122:F123"/>
    <mergeCell ref="D124:F124"/>
    <mergeCell ref="D125:F125"/>
    <mergeCell ref="D126:F126"/>
    <mergeCell ref="B127:F127"/>
    <mergeCell ref="B112:F112"/>
    <mergeCell ref="B113:F113"/>
    <mergeCell ref="B114:F114"/>
    <mergeCell ref="B115:F115"/>
    <mergeCell ref="B117:F117"/>
    <mergeCell ref="B119:F119"/>
    <mergeCell ref="B105:F105"/>
    <mergeCell ref="B106:F106"/>
    <mergeCell ref="B107:F107"/>
    <mergeCell ref="A109:I109"/>
    <mergeCell ref="B110:F110"/>
    <mergeCell ref="B111:F111"/>
    <mergeCell ref="B98:F98"/>
    <mergeCell ref="A100:I100"/>
    <mergeCell ref="B101:F101"/>
    <mergeCell ref="B102:F102"/>
    <mergeCell ref="B103:F103"/>
    <mergeCell ref="B104:F104"/>
    <mergeCell ref="B92:F92"/>
    <mergeCell ref="B93:F93"/>
    <mergeCell ref="B94:F94"/>
    <mergeCell ref="B95:F95"/>
    <mergeCell ref="B96:F96"/>
    <mergeCell ref="B97:F97"/>
    <mergeCell ref="B84:F84"/>
    <mergeCell ref="B85:F85"/>
    <mergeCell ref="B86:F86"/>
    <mergeCell ref="B87:F87"/>
    <mergeCell ref="B88:F88"/>
    <mergeCell ref="A91:I91"/>
    <mergeCell ref="B77:F77"/>
    <mergeCell ref="B78:F78"/>
    <mergeCell ref="B79:F79"/>
    <mergeCell ref="A81:I81"/>
    <mergeCell ref="B82:F82"/>
    <mergeCell ref="B83:F83"/>
    <mergeCell ref="B71:F71"/>
    <mergeCell ref="B72:F72"/>
    <mergeCell ref="B73:F73"/>
    <mergeCell ref="B74:F74"/>
    <mergeCell ref="B75:F75"/>
    <mergeCell ref="B76:F76"/>
    <mergeCell ref="B65:F65"/>
    <mergeCell ref="B66:F66"/>
    <mergeCell ref="B67:F67"/>
    <mergeCell ref="B68:F68"/>
    <mergeCell ref="B69:F69"/>
    <mergeCell ref="B70:F70"/>
    <mergeCell ref="B59:F59"/>
    <mergeCell ref="B60:F60"/>
    <mergeCell ref="B61:F61"/>
    <mergeCell ref="B62:F62"/>
    <mergeCell ref="B63:F63"/>
    <mergeCell ref="B64:F64"/>
    <mergeCell ref="B53:F53"/>
    <mergeCell ref="B54:F54"/>
    <mergeCell ref="B55:F55"/>
    <mergeCell ref="B56:F56"/>
    <mergeCell ref="B57:F57"/>
    <mergeCell ref="A58:I58"/>
    <mergeCell ref="B46:F46"/>
    <mergeCell ref="B47:F47"/>
    <mergeCell ref="B48:F48"/>
    <mergeCell ref="A50:I50"/>
    <mergeCell ref="B51:F51"/>
    <mergeCell ref="B52:F52"/>
    <mergeCell ref="B40:F40"/>
    <mergeCell ref="B41:F41"/>
    <mergeCell ref="B42:F42"/>
    <mergeCell ref="B43:F43"/>
    <mergeCell ref="B44:F44"/>
    <mergeCell ref="B45:F45"/>
    <mergeCell ref="B33:F33"/>
    <mergeCell ref="A35:I35"/>
    <mergeCell ref="B36:F36"/>
    <mergeCell ref="B37:F37"/>
    <mergeCell ref="B38:F38"/>
    <mergeCell ref="B39:F39"/>
    <mergeCell ref="B27:F27"/>
    <mergeCell ref="B28:F28"/>
    <mergeCell ref="B29:F29"/>
    <mergeCell ref="B30:F30"/>
    <mergeCell ref="B31:F31"/>
    <mergeCell ref="B32:F32"/>
    <mergeCell ref="B21:F21"/>
    <mergeCell ref="B22:F22"/>
    <mergeCell ref="B23:F23"/>
    <mergeCell ref="B24:F24"/>
    <mergeCell ref="B25:F25"/>
    <mergeCell ref="B26:F26"/>
    <mergeCell ref="B15:F15"/>
    <mergeCell ref="B16:F16"/>
    <mergeCell ref="B17:F17"/>
    <mergeCell ref="B18:F18"/>
    <mergeCell ref="B19:F19"/>
    <mergeCell ref="A20:I20"/>
    <mergeCell ref="A7:I7"/>
    <mergeCell ref="A10:A11"/>
    <mergeCell ref="B10:F11"/>
    <mergeCell ref="D12:F12"/>
    <mergeCell ref="D13:F13"/>
    <mergeCell ref="D14:F14"/>
    <mergeCell ref="A1:D1"/>
    <mergeCell ref="A2:E2"/>
    <mergeCell ref="B3:E3"/>
    <mergeCell ref="B4:E4"/>
    <mergeCell ref="A5:E5"/>
    <mergeCell ref="A6:I6"/>
  </mergeCells>
  <pageMargins left="0.7" right="0.7" top="0.75" bottom="0.75" header="0.3" footer="0.3"/>
  <pageSetup paperSize="9" scale="67" fitToHeight="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2"/>
  <sheetViews>
    <sheetView workbookViewId="0">
      <selection activeCell="K10" sqref="K10"/>
    </sheetView>
  </sheetViews>
  <sheetFormatPr defaultRowHeight="15" x14ac:dyDescent="0.25"/>
  <cols>
    <col min="7" max="7" width="15.42578125" customWidth="1"/>
    <col min="8" max="8" width="16.7109375" customWidth="1"/>
    <col min="9" max="9" width="15.7109375" customWidth="1"/>
    <col min="10" max="10" width="13.85546875" customWidth="1"/>
    <col min="11" max="11" width="12.42578125" customWidth="1"/>
    <col min="12" max="12" width="17.42578125" customWidth="1"/>
  </cols>
  <sheetData>
    <row r="1" spans="2:12" ht="15.75" x14ac:dyDescent="0.25">
      <c r="B1" s="118" t="s">
        <v>288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2:12" ht="18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2:12" ht="15.75" x14ac:dyDescent="0.25">
      <c r="B3" s="118" t="s">
        <v>15</v>
      </c>
      <c r="C3" s="118"/>
      <c r="D3" s="118"/>
      <c r="E3" s="118"/>
      <c r="F3" s="118"/>
      <c r="G3" s="118"/>
      <c r="H3" s="118"/>
      <c r="I3" s="131"/>
      <c r="J3" s="131"/>
      <c r="K3" s="131"/>
      <c r="L3" s="131"/>
    </row>
    <row r="4" spans="2:12" ht="18" x14ac:dyDescent="0.25">
      <c r="B4" s="5"/>
      <c r="C4" s="5"/>
      <c r="D4" s="5"/>
      <c r="E4" s="5"/>
      <c r="F4" s="5"/>
      <c r="G4" s="5"/>
      <c r="H4" s="5"/>
      <c r="I4" s="6"/>
      <c r="J4" s="6"/>
      <c r="K4" s="6"/>
      <c r="L4" s="6"/>
    </row>
    <row r="5" spans="2:12" ht="15.75" x14ac:dyDescent="0.25">
      <c r="B5" s="118" t="s">
        <v>18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6" spans="2:12" ht="18" x14ac:dyDescent="0.25">
      <c r="B6" s="1"/>
      <c r="C6" s="2"/>
      <c r="D6" s="2"/>
      <c r="E6" s="2"/>
      <c r="F6" s="7"/>
      <c r="G6" s="8"/>
      <c r="H6" s="8"/>
      <c r="I6" s="8"/>
      <c r="J6" s="8"/>
      <c r="K6" s="8"/>
      <c r="L6" s="23" t="s">
        <v>21</v>
      </c>
    </row>
    <row r="7" spans="2:12" ht="51" x14ac:dyDescent="0.25">
      <c r="B7" s="14"/>
      <c r="C7" s="15"/>
      <c r="D7" s="15"/>
      <c r="E7" s="16"/>
      <c r="F7" s="17"/>
      <c r="G7" s="4" t="s">
        <v>275</v>
      </c>
      <c r="H7" s="4" t="s">
        <v>276</v>
      </c>
      <c r="I7" s="4" t="s">
        <v>277</v>
      </c>
      <c r="J7" s="4" t="s">
        <v>278</v>
      </c>
      <c r="K7" s="4" t="s">
        <v>279</v>
      </c>
      <c r="L7" s="4" t="s">
        <v>280</v>
      </c>
    </row>
    <row r="8" spans="2:12" x14ac:dyDescent="0.25">
      <c r="B8" s="132" t="s">
        <v>0</v>
      </c>
      <c r="C8" s="117"/>
      <c r="D8" s="117"/>
      <c r="E8" s="117"/>
      <c r="F8" s="133"/>
      <c r="G8" s="18">
        <v>580672</v>
      </c>
      <c r="H8" s="18">
        <v>4375073</v>
      </c>
      <c r="I8" s="18">
        <f t="shared" ref="I8:L8" si="0">I9+I10</f>
        <v>541575</v>
      </c>
      <c r="J8" s="18">
        <v>4080500</v>
      </c>
      <c r="K8" s="18">
        <f t="shared" si="0"/>
        <v>555511</v>
      </c>
      <c r="L8" s="18">
        <f t="shared" si="0"/>
        <v>4185500</v>
      </c>
    </row>
    <row r="9" spans="2:12" x14ac:dyDescent="0.25">
      <c r="B9" s="134" t="s">
        <v>1</v>
      </c>
      <c r="C9" s="113"/>
      <c r="D9" s="113"/>
      <c r="E9" s="113"/>
      <c r="F9" s="115"/>
      <c r="G9" s="91">
        <v>580672</v>
      </c>
      <c r="H9" s="91">
        <v>4375073</v>
      </c>
      <c r="I9" s="91">
        <v>541575</v>
      </c>
      <c r="J9" s="91">
        <v>4080500</v>
      </c>
      <c r="K9" s="91">
        <v>555511</v>
      </c>
      <c r="L9" s="91">
        <v>4185500</v>
      </c>
    </row>
    <row r="10" spans="2:12" x14ac:dyDescent="0.25">
      <c r="B10" s="114" t="s">
        <v>2</v>
      </c>
      <c r="C10" s="115"/>
      <c r="D10" s="115"/>
      <c r="E10" s="115"/>
      <c r="F10" s="115"/>
      <c r="G10" s="91">
        <v>0</v>
      </c>
      <c r="H10" s="91">
        <f t="shared" ref="H10" si="1">G10*7.5345</f>
        <v>0</v>
      </c>
      <c r="I10" s="91">
        <v>0</v>
      </c>
      <c r="J10" s="91">
        <f t="shared" ref="J10" si="2">I10*7.5345</f>
        <v>0</v>
      </c>
      <c r="K10" s="91">
        <v>0</v>
      </c>
      <c r="L10" s="91">
        <f t="shared" ref="L10" si="3">K10*7.5345</f>
        <v>0</v>
      </c>
    </row>
    <row r="11" spans="2:12" x14ac:dyDescent="0.25">
      <c r="B11" s="24" t="s">
        <v>3</v>
      </c>
      <c r="C11" s="82"/>
      <c r="D11" s="82"/>
      <c r="E11" s="82"/>
      <c r="F11" s="82"/>
      <c r="G11" s="18">
        <v>580672</v>
      </c>
      <c r="H11" s="18">
        <v>4375073</v>
      </c>
      <c r="I11" s="18">
        <v>541575</v>
      </c>
      <c r="J11" s="18">
        <v>4080500</v>
      </c>
      <c r="K11" s="18">
        <v>555511</v>
      </c>
      <c r="L11" s="18">
        <v>4185500</v>
      </c>
    </row>
    <row r="12" spans="2:12" x14ac:dyDescent="0.25">
      <c r="B12" s="112" t="s">
        <v>4</v>
      </c>
      <c r="C12" s="113"/>
      <c r="D12" s="113"/>
      <c r="E12" s="113"/>
      <c r="F12" s="113"/>
      <c r="G12" s="91">
        <v>571381</v>
      </c>
      <c r="H12" s="91">
        <v>4305073</v>
      </c>
      <c r="I12" s="91">
        <v>531621</v>
      </c>
      <c r="J12" s="91">
        <v>4005500</v>
      </c>
      <c r="K12" s="91">
        <v>544893</v>
      </c>
      <c r="L12" s="91">
        <v>4105500</v>
      </c>
    </row>
    <row r="13" spans="2:12" x14ac:dyDescent="0.25">
      <c r="B13" s="114" t="s">
        <v>5</v>
      </c>
      <c r="C13" s="115"/>
      <c r="D13" s="115"/>
      <c r="E13" s="115"/>
      <c r="F13" s="115"/>
      <c r="G13" s="91">
        <v>9291</v>
      </c>
      <c r="H13" s="91">
        <v>70000</v>
      </c>
      <c r="I13" s="91">
        <v>9954</v>
      </c>
      <c r="J13" s="91">
        <v>75000</v>
      </c>
      <c r="K13" s="91">
        <v>10618</v>
      </c>
      <c r="L13" s="91">
        <v>80000</v>
      </c>
    </row>
    <row r="14" spans="2:12" x14ac:dyDescent="0.25">
      <c r="B14" s="116" t="s">
        <v>6</v>
      </c>
      <c r="C14" s="117"/>
      <c r="D14" s="117"/>
      <c r="E14" s="117"/>
      <c r="F14" s="117"/>
      <c r="G14" s="18"/>
      <c r="H14" s="18"/>
      <c r="I14" s="18"/>
      <c r="J14" s="18"/>
      <c r="K14" s="18"/>
      <c r="L14" s="18"/>
    </row>
    <row r="15" spans="2:12" ht="18" x14ac:dyDescent="0.25">
      <c r="B15" s="5"/>
      <c r="C15" s="9"/>
      <c r="D15" s="9"/>
      <c r="E15" s="9"/>
      <c r="F15" s="9"/>
      <c r="G15" s="3"/>
      <c r="H15" s="3"/>
      <c r="I15" s="3"/>
      <c r="J15" s="3"/>
      <c r="K15" s="3"/>
      <c r="L15" s="3"/>
    </row>
    <row r="16" spans="2:12" ht="15.75" x14ac:dyDescent="0.25">
      <c r="B16" s="118" t="s">
        <v>19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2:12" ht="18" x14ac:dyDescent="0.25">
      <c r="B17" s="5"/>
      <c r="C17" s="9"/>
      <c r="D17" s="9"/>
      <c r="E17" s="9"/>
      <c r="F17" s="9"/>
      <c r="G17" s="3"/>
      <c r="H17" s="3"/>
      <c r="I17" s="3"/>
      <c r="J17" s="3"/>
      <c r="K17" s="3"/>
      <c r="L17" s="3"/>
    </row>
    <row r="18" spans="2:12" ht="51" x14ac:dyDescent="0.25">
      <c r="B18" s="14"/>
      <c r="C18" s="15"/>
      <c r="D18" s="15"/>
      <c r="E18" s="16"/>
      <c r="F18" s="17"/>
      <c r="G18" s="4" t="s">
        <v>275</v>
      </c>
      <c r="H18" s="4" t="s">
        <v>276</v>
      </c>
      <c r="I18" s="4" t="s">
        <v>277</v>
      </c>
      <c r="J18" s="4" t="s">
        <v>278</v>
      </c>
      <c r="K18" s="4" t="s">
        <v>279</v>
      </c>
      <c r="L18" s="4" t="s">
        <v>280</v>
      </c>
    </row>
    <row r="19" spans="2:12" x14ac:dyDescent="0.25">
      <c r="B19" s="120" t="s">
        <v>8</v>
      </c>
      <c r="C19" s="121"/>
      <c r="D19" s="121"/>
      <c r="E19" s="121"/>
      <c r="F19" s="122"/>
      <c r="G19" s="19">
        <f>'[1]Račun financiranja'!F8</f>
        <v>0</v>
      </c>
      <c r="H19" s="19">
        <v>0</v>
      </c>
      <c r="I19" s="19">
        <f>'[1]Račun financiranja'!G8</f>
        <v>0</v>
      </c>
      <c r="J19" s="19">
        <v>0</v>
      </c>
      <c r="K19" s="19">
        <v>0</v>
      </c>
      <c r="L19" s="19">
        <f>'[1]Račun financiranja'!H8</f>
        <v>0</v>
      </c>
    </row>
    <row r="20" spans="2:12" x14ac:dyDescent="0.25">
      <c r="B20" s="120" t="s">
        <v>9</v>
      </c>
      <c r="C20" s="123"/>
      <c r="D20" s="123"/>
      <c r="E20" s="123"/>
      <c r="F20" s="123"/>
      <c r="G20" s="19">
        <f>'[1]Račun financiranja'!F11</f>
        <v>0</v>
      </c>
      <c r="H20" s="19">
        <v>0</v>
      </c>
      <c r="I20" s="19">
        <f>'[1]Račun financiranja'!G11</f>
        <v>0</v>
      </c>
      <c r="J20" s="19">
        <v>0</v>
      </c>
      <c r="K20" s="19">
        <v>0</v>
      </c>
      <c r="L20" s="19">
        <f>'[1]Račun financiranja'!H11</f>
        <v>0</v>
      </c>
    </row>
    <row r="21" spans="2:12" x14ac:dyDescent="0.25">
      <c r="B21" s="116" t="s">
        <v>10</v>
      </c>
      <c r="C21" s="117"/>
      <c r="D21" s="117"/>
      <c r="E21" s="117"/>
      <c r="F21" s="117"/>
      <c r="G21" s="18">
        <f>G19+G20</f>
        <v>0</v>
      </c>
      <c r="H21" s="18">
        <v>0</v>
      </c>
      <c r="I21" s="18">
        <f>I19+I20</f>
        <v>0</v>
      </c>
      <c r="J21" s="18">
        <v>0</v>
      </c>
      <c r="K21" s="18">
        <v>0</v>
      </c>
      <c r="L21" s="18">
        <f>L19+L20</f>
        <v>0</v>
      </c>
    </row>
    <row r="22" spans="2:12" ht="18" x14ac:dyDescent="0.25">
      <c r="B22" s="13"/>
      <c r="C22" s="9"/>
      <c r="D22" s="9"/>
      <c r="E22" s="9"/>
      <c r="F22" s="9"/>
      <c r="G22" s="3"/>
      <c r="H22" s="3"/>
      <c r="I22" s="3"/>
      <c r="J22" s="3"/>
      <c r="K22" s="3"/>
      <c r="L22" s="3"/>
    </row>
    <row r="23" spans="2:12" ht="15.75" x14ac:dyDescent="0.25">
      <c r="B23" s="118" t="s">
        <v>23</v>
      </c>
      <c r="C23" s="119"/>
      <c r="D23" s="119"/>
      <c r="E23" s="119"/>
      <c r="F23" s="119"/>
      <c r="G23" s="119"/>
      <c r="H23" s="119"/>
      <c r="I23" s="119"/>
      <c r="J23" s="119"/>
      <c r="K23" s="119"/>
      <c r="L23" s="119"/>
    </row>
    <row r="24" spans="2:12" ht="18" x14ac:dyDescent="0.25">
      <c r="B24" s="13"/>
      <c r="C24" s="9"/>
      <c r="D24" s="9"/>
      <c r="E24" s="9"/>
      <c r="F24" s="9"/>
      <c r="G24" s="3"/>
      <c r="H24" s="3"/>
      <c r="I24" s="3"/>
      <c r="J24" s="3"/>
      <c r="K24" s="3"/>
      <c r="L24" s="3"/>
    </row>
    <row r="25" spans="2:12" ht="38.25" x14ac:dyDescent="0.25">
      <c r="B25" s="14"/>
      <c r="C25" s="15"/>
      <c r="D25" s="15"/>
      <c r="E25" s="16"/>
      <c r="F25" s="17"/>
      <c r="G25" s="4" t="s">
        <v>275</v>
      </c>
      <c r="H25" s="4" t="s">
        <v>276</v>
      </c>
      <c r="I25" s="4" t="s">
        <v>277</v>
      </c>
      <c r="J25" s="4" t="s">
        <v>278</v>
      </c>
      <c r="K25" s="4" t="s">
        <v>279</v>
      </c>
      <c r="L25" s="4" t="s">
        <v>280</v>
      </c>
    </row>
    <row r="26" spans="2:12" x14ac:dyDescent="0.25">
      <c r="B26" s="124" t="s">
        <v>20</v>
      </c>
      <c r="C26" s="125"/>
      <c r="D26" s="125"/>
      <c r="E26" s="125"/>
      <c r="F26" s="126"/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</row>
    <row r="27" spans="2:12" x14ac:dyDescent="0.25">
      <c r="B27" s="127" t="s">
        <v>7</v>
      </c>
      <c r="C27" s="128"/>
      <c r="D27" s="128"/>
      <c r="E27" s="128"/>
      <c r="F27" s="129"/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0">
        <v>0</v>
      </c>
    </row>
    <row r="30" spans="2:12" x14ac:dyDescent="0.25">
      <c r="B30" s="130" t="s">
        <v>11</v>
      </c>
      <c r="C30" s="123"/>
      <c r="D30" s="123"/>
      <c r="E30" s="123"/>
      <c r="F30" s="123"/>
      <c r="G30" s="19">
        <f t="shared" ref="G30:L30" si="4">G21+G27+G14</f>
        <v>0</v>
      </c>
      <c r="H30" s="19">
        <f t="shared" si="4"/>
        <v>0</v>
      </c>
      <c r="I30" s="19">
        <f t="shared" si="4"/>
        <v>0</v>
      </c>
      <c r="J30" s="19">
        <f t="shared" si="4"/>
        <v>0</v>
      </c>
      <c r="K30" s="19">
        <f t="shared" si="4"/>
        <v>0</v>
      </c>
      <c r="L30" s="19">
        <f t="shared" si="4"/>
        <v>0</v>
      </c>
    </row>
    <row r="31" spans="2:12" ht="15.75" x14ac:dyDescent="0.25">
      <c r="B31" s="10"/>
      <c r="C31" s="11"/>
      <c r="D31" s="11"/>
      <c r="E31" s="11"/>
      <c r="F31" s="11"/>
      <c r="G31" s="12"/>
      <c r="H31" s="12"/>
      <c r="I31" s="12"/>
      <c r="J31" s="12"/>
      <c r="K31" s="12"/>
      <c r="L31" s="12"/>
    </row>
    <row r="32" spans="2:12" x14ac:dyDescent="0.25">
      <c r="B32" s="110" t="s">
        <v>274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</row>
  </sheetData>
  <mergeCells count="18">
    <mergeCell ref="B26:F26"/>
    <mergeCell ref="B27:F27"/>
    <mergeCell ref="B30:F30"/>
    <mergeCell ref="B32:L32"/>
    <mergeCell ref="B21:F21"/>
    <mergeCell ref="B23:L23"/>
    <mergeCell ref="B1:L1"/>
    <mergeCell ref="B3:L3"/>
    <mergeCell ref="B5:L5"/>
    <mergeCell ref="B8:F8"/>
    <mergeCell ref="B9:F9"/>
    <mergeCell ref="B10:F10"/>
    <mergeCell ref="B12:F12"/>
    <mergeCell ref="B13:F13"/>
    <mergeCell ref="B19:F19"/>
    <mergeCell ref="B20:F20"/>
    <mergeCell ref="B14:F14"/>
    <mergeCell ref="B16:L16"/>
  </mergeCells>
  <pageMargins left="0.7" right="0.7" top="0.75" bottom="0.75" header="0.3" footer="0.3"/>
  <pageSetup paperSize="9" scale="83" fitToWidth="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7"/>
  <sheetViews>
    <sheetView workbookViewId="0">
      <selection activeCell="H3" sqref="H3"/>
    </sheetView>
  </sheetViews>
  <sheetFormatPr defaultColWidth="9.140625" defaultRowHeight="15" x14ac:dyDescent="0.25"/>
  <cols>
    <col min="1" max="1" width="19.85546875" style="25" customWidth="1"/>
    <col min="2" max="5" width="9.140625" style="25"/>
    <col min="6" max="6" width="27.5703125" style="25" customWidth="1"/>
    <col min="7" max="7" width="29.5703125" style="26" customWidth="1"/>
    <col min="8" max="8" width="28" style="25" customWidth="1"/>
    <col min="9" max="9" width="24.7109375" style="25" customWidth="1"/>
    <col min="10" max="16384" width="9.140625" style="25"/>
  </cols>
  <sheetData>
    <row r="1" spans="1:9" ht="73.5" customHeight="1" x14ac:dyDescent="0.25">
      <c r="A1" s="141"/>
      <c r="B1" s="141"/>
      <c r="C1" s="141"/>
      <c r="D1" s="141"/>
      <c r="E1" s="25" t="s">
        <v>27</v>
      </c>
    </row>
    <row r="2" spans="1:9" s="26" customFormat="1" ht="15" customHeight="1" x14ac:dyDescent="0.25">
      <c r="A2" s="142" t="s">
        <v>281</v>
      </c>
      <c r="B2" s="142"/>
      <c r="C2" s="142"/>
      <c r="D2" s="142"/>
      <c r="E2" s="142"/>
      <c r="F2" s="27"/>
      <c r="G2" s="27"/>
      <c r="H2" s="27"/>
      <c r="I2" s="28"/>
    </row>
    <row r="3" spans="1:9" s="26" customFormat="1" ht="15" customHeight="1" x14ac:dyDescent="0.25">
      <c r="A3" s="29" t="s">
        <v>47</v>
      </c>
      <c r="B3" s="143" t="s">
        <v>312</v>
      </c>
      <c r="C3" s="143"/>
      <c r="D3" s="143"/>
      <c r="E3" s="143"/>
      <c r="I3" s="30"/>
    </row>
    <row r="4" spans="1:9" s="26" customFormat="1" ht="15" customHeight="1" x14ac:dyDescent="0.25">
      <c r="A4" s="29" t="s">
        <v>48</v>
      </c>
      <c r="B4" s="143" t="s">
        <v>316</v>
      </c>
      <c r="C4" s="143"/>
      <c r="D4" s="143"/>
      <c r="E4" s="143"/>
      <c r="I4" s="30"/>
    </row>
    <row r="5" spans="1:9" s="26" customFormat="1" ht="15" customHeight="1" x14ac:dyDescent="0.25">
      <c r="A5" s="143" t="s">
        <v>315</v>
      </c>
      <c r="B5" s="143"/>
      <c r="C5" s="143"/>
      <c r="D5" s="143"/>
      <c r="E5" s="143"/>
      <c r="I5" s="30"/>
    </row>
    <row r="6" spans="1:9" s="31" customFormat="1" ht="18.75" x14ac:dyDescent="0.3">
      <c r="A6" s="135" t="s">
        <v>49</v>
      </c>
      <c r="B6" s="135"/>
      <c r="C6" s="135"/>
      <c r="D6" s="135"/>
      <c r="E6" s="135"/>
      <c r="F6" s="135"/>
      <c r="G6" s="135"/>
      <c r="H6" s="135"/>
      <c r="I6" s="135"/>
    </row>
    <row r="7" spans="1:9" s="31" customFormat="1" ht="18.75" x14ac:dyDescent="0.3">
      <c r="A7" s="135" t="s">
        <v>50</v>
      </c>
      <c r="B7" s="135"/>
      <c r="C7" s="135"/>
      <c r="D7" s="135"/>
      <c r="E7" s="135"/>
      <c r="F7" s="135"/>
      <c r="G7" s="135"/>
      <c r="H7" s="135"/>
      <c r="I7" s="135"/>
    </row>
    <row r="8" spans="1:9" s="31" customFormat="1" ht="18.75" x14ac:dyDescent="0.3">
      <c r="A8" s="92"/>
      <c r="B8" s="92"/>
      <c r="C8" s="92"/>
      <c r="D8" s="92"/>
      <c r="E8" s="92"/>
      <c r="F8" s="92"/>
      <c r="G8" s="92"/>
      <c r="H8" s="92"/>
      <c r="I8" s="92" t="s">
        <v>255</v>
      </c>
    </row>
    <row r="10" spans="1:9" x14ac:dyDescent="0.25">
      <c r="A10" s="136" t="s">
        <v>51</v>
      </c>
      <c r="B10" s="136" t="s">
        <v>52</v>
      </c>
      <c r="C10" s="136"/>
      <c r="D10" s="136"/>
      <c r="E10" s="136"/>
      <c r="F10" s="136"/>
      <c r="G10" s="32" t="s">
        <v>53</v>
      </c>
      <c r="H10" s="32" t="s">
        <v>54</v>
      </c>
      <c r="I10" s="32" t="s">
        <v>54</v>
      </c>
    </row>
    <row r="11" spans="1:9" x14ac:dyDescent="0.25">
      <c r="A11" s="137"/>
      <c r="B11" s="137"/>
      <c r="C11" s="137"/>
      <c r="D11" s="137"/>
      <c r="E11" s="137"/>
      <c r="F11" s="137"/>
      <c r="G11" s="33" t="s">
        <v>55</v>
      </c>
      <c r="H11" s="33" t="s">
        <v>56</v>
      </c>
      <c r="I11" s="33" t="s">
        <v>57</v>
      </c>
    </row>
    <row r="12" spans="1:9" s="26" customFormat="1" x14ac:dyDescent="0.25">
      <c r="A12" s="34" t="s">
        <v>58</v>
      </c>
      <c r="B12" s="35" t="s">
        <v>59</v>
      </c>
      <c r="C12" s="34"/>
      <c r="D12" s="138" t="s">
        <v>60</v>
      </c>
      <c r="E12" s="138"/>
      <c r="F12" s="138"/>
      <c r="G12" s="36">
        <f t="shared" ref="G12:I12" si="0">G13</f>
        <v>4375073</v>
      </c>
      <c r="H12" s="36">
        <f t="shared" si="0"/>
        <v>4080500</v>
      </c>
      <c r="I12" s="36">
        <f t="shared" si="0"/>
        <v>4185500</v>
      </c>
    </row>
    <row r="13" spans="1:9" x14ac:dyDescent="0.25">
      <c r="A13" s="95" t="s">
        <v>61</v>
      </c>
      <c r="B13" s="37" t="s">
        <v>62</v>
      </c>
      <c r="C13" s="95"/>
      <c r="D13" s="139" t="s">
        <v>63</v>
      </c>
      <c r="E13" s="139"/>
      <c r="F13" s="139"/>
      <c r="G13" s="38">
        <f t="shared" ref="G13:I13" si="1">G15</f>
        <v>4375073</v>
      </c>
      <c r="H13" s="38">
        <f t="shared" si="1"/>
        <v>4080500</v>
      </c>
      <c r="I13" s="38">
        <f t="shared" si="1"/>
        <v>4185500</v>
      </c>
    </row>
    <row r="14" spans="1:9" ht="14.25" customHeight="1" x14ac:dyDescent="0.25">
      <c r="A14" s="39" t="s">
        <v>64</v>
      </c>
      <c r="B14" s="40">
        <v>10225</v>
      </c>
      <c r="C14" s="39"/>
      <c r="D14" s="140" t="s">
        <v>289</v>
      </c>
      <c r="E14" s="140"/>
      <c r="F14" s="140"/>
      <c r="G14" s="41">
        <f t="shared" ref="G14:I14" si="2">G15</f>
        <v>4375073</v>
      </c>
      <c r="H14" s="41">
        <f t="shared" si="2"/>
        <v>4080500</v>
      </c>
      <c r="I14" s="41">
        <f t="shared" si="2"/>
        <v>4185500</v>
      </c>
    </row>
    <row r="15" spans="1:9" x14ac:dyDescent="0.25">
      <c r="A15" s="93"/>
      <c r="B15" s="148" t="s">
        <v>65</v>
      </c>
      <c r="C15" s="148"/>
      <c r="D15" s="148"/>
      <c r="E15" s="148"/>
      <c r="F15" s="148"/>
      <c r="G15" s="42">
        <f>SUM(G16+G21+G36+G51+G59+G82+G92+G101+G110)</f>
        <v>4375073</v>
      </c>
      <c r="H15" s="42">
        <f t="shared" ref="H15:I15" si="3">SUM(H16+H21+H36+H51+H59+H82+H92+H101+H110)</f>
        <v>4080500</v>
      </c>
      <c r="I15" s="42">
        <f t="shared" si="3"/>
        <v>4185500</v>
      </c>
    </row>
    <row r="16" spans="1:9" x14ac:dyDescent="0.25">
      <c r="A16" s="43">
        <v>9</v>
      </c>
      <c r="B16" s="149" t="s">
        <v>66</v>
      </c>
      <c r="C16" s="149"/>
      <c r="D16" s="149"/>
      <c r="E16" s="149"/>
      <c r="F16" s="149"/>
      <c r="G16" s="44">
        <f t="shared" ref="G16:I18" si="4">G17</f>
        <v>0</v>
      </c>
      <c r="H16" s="44">
        <f t="shared" si="4"/>
        <v>0</v>
      </c>
      <c r="I16" s="44">
        <f t="shared" si="4"/>
        <v>0</v>
      </c>
    </row>
    <row r="17" spans="1:9" x14ac:dyDescent="0.25">
      <c r="A17" s="43">
        <v>92</v>
      </c>
      <c r="B17" s="149" t="s">
        <v>46</v>
      </c>
      <c r="C17" s="149"/>
      <c r="D17" s="149"/>
      <c r="E17" s="149"/>
      <c r="F17" s="149"/>
      <c r="G17" s="44">
        <f t="shared" si="4"/>
        <v>0</v>
      </c>
      <c r="H17" s="44">
        <f t="shared" si="4"/>
        <v>0</v>
      </c>
      <c r="I17" s="44">
        <f t="shared" si="4"/>
        <v>0</v>
      </c>
    </row>
    <row r="18" spans="1:9" x14ac:dyDescent="0.25">
      <c r="A18" s="45">
        <v>922</v>
      </c>
      <c r="B18" s="150" t="s">
        <v>67</v>
      </c>
      <c r="C18" s="150"/>
      <c r="D18" s="150"/>
      <c r="E18" s="150"/>
      <c r="F18" s="150"/>
      <c r="G18" s="46">
        <f t="shared" si="4"/>
        <v>0</v>
      </c>
      <c r="H18" s="46">
        <f t="shared" si="4"/>
        <v>0</v>
      </c>
      <c r="I18" s="46">
        <f t="shared" si="4"/>
        <v>0</v>
      </c>
    </row>
    <row r="19" spans="1:9" x14ac:dyDescent="0.25">
      <c r="A19" s="47">
        <v>9222</v>
      </c>
      <c r="B19" s="151" t="s">
        <v>68</v>
      </c>
      <c r="C19" s="151"/>
      <c r="D19" s="151"/>
      <c r="E19" s="151"/>
      <c r="F19" s="151"/>
      <c r="G19" s="48">
        <v>0</v>
      </c>
      <c r="H19" s="48">
        <v>0</v>
      </c>
      <c r="I19" s="48">
        <v>0</v>
      </c>
    </row>
    <row r="20" spans="1:9" ht="15" customHeight="1" x14ac:dyDescent="0.25">
      <c r="A20" s="152" t="s">
        <v>69</v>
      </c>
      <c r="B20" s="152"/>
      <c r="C20" s="152"/>
      <c r="D20" s="152"/>
      <c r="E20" s="152"/>
      <c r="F20" s="152"/>
      <c r="G20" s="152"/>
      <c r="H20" s="152"/>
      <c r="I20" s="152"/>
    </row>
    <row r="21" spans="1:9" ht="28.5" customHeight="1" x14ac:dyDescent="0.25">
      <c r="A21" s="49" t="s">
        <v>70</v>
      </c>
      <c r="B21" s="144" t="s">
        <v>71</v>
      </c>
      <c r="C21" s="144"/>
      <c r="D21" s="144"/>
      <c r="E21" s="144"/>
      <c r="F21" s="144"/>
      <c r="G21" s="50">
        <f t="shared" ref="G21:I21" si="5">SUM(G22+G28)</f>
        <v>3770000</v>
      </c>
      <c r="H21" s="50">
        <f t="shared" si="5"/>
        <v>3875000</v>
      </c>
      <c r="I21" s="50">
        <f t="shared" si="5"/>
        <v>3980000</v>
      </c>
    </row>
    <row r="22" spans="1:9" x14ac:dyDescent="0.25">
      <c r="A22" s="51" t="s">
        <v>72</v>
      </c>
      <c r="B22" s="145" t="s">
        <v>73</v>
      </c>
      <c r="C22" s="145"/>
      <c r="D22" s="145"/>
      <c r="E22" s="145"/>
      <c r="F22" s="145"/>
      <c r="G22" s="52">
        <f t="shared" ref="G22:I24" si="6">SUM(G23)</f>
        <v>3700000</v>
      </c>
      <c r="H22" s="52">
        <f t="shared" si="6"/>
        <v>3800000</v>
      </c>
      <c r="I22" s="52">
        <f t="shared" si="6"/>
        <v>3900000</v>
      </c>
    </row>
    <row r="23" spans="1:9" s="26" customFormat="1" x14ac:dyDescent="0.25">
      <c r="A23" s="53">
        <v>6</v>
      </c>
      <c r="B23" s="146" t="s">
        <v>1</v>
      </c>
      <c r="C23" s="146"/>
      <c r="D23" s="146"/>
      <c r="E23" s="146"/>
      <c r="F23" s="146"/>
      <c r="G23" s="54">
        <f t="shared" si="6"/>
        <v>3700000</v>
      </c>
      <c r="H23" s="54">
        <f t="shared" si="6"/>
        <v>3800000</v>
      </c>
      <c r="I23" s="54">
        <f t="shared" si="6"/>
        <v>3900000</v>
      </c>
    </row>
    <row r="24" spans="1:9" s="26" customFormat="1" x14ac:dyDescent="0.25">
      <c r="A24" s="53">
        <v>63</v>
      </c>
      <c r="B24" s="146" t="s">
        <v>74</v>
      </c>
      <c r="C24" s="146"/>
      <c r="D24" s="146"/>
      <c r="E24" s="146"/>
      <c r="F24" s="146"/>
      <c r="G24" s="54">
        <f t="shared" si="6"/>
        <v>3700000</v>
      </c>
      <c r="H24" s="54">
        <f t="shared" si="6"/>
        <v>3800000</v>
      </c>
      <c r="I24" s="54">
        <f t="shared" si="6"/>
        <v>3900000</v>
      </c>
    </row>
    <row r="25" spans="1:9" s="26" customFormat="1" x14ac:dyDescent="0.25">
      <c r="A25" s="53">
        <v>636</v>
      </c>
      <c r="B25" s="146" t="s">
        <v>75</v>
      </c>
      <c r="C25" s="146"/>
      <c r="D25" s="146"/>
      <c r="E25" s="146"/>
      <c r="F25" s="146"/>
      <c r="G25" s="54">
        <f t="shared" ref="G25:I25" si="7">SUM(G26:G26)</f>
        <v>3700000</v>
      </c>
      <c r="H25" s="54">
        <f t="shared" si="7"/>
        <v>3800000</v>
      </c>
      <c r="I25" s="54">
        <f t="shared" si="7"/>
        <v>3900000</v>
      </c>
    </row>
    <row r="26" spans="1:9" s="57" customFormat="1" x14ac:dyDescent="0.25">
      <c r="A26" s="55">
        <v>6361</v>
      </c>
      <c r="B26" s="147" t="s">
        <v>76</v>
      </c>
      <c r="C26" s="147"/>
      <c r="D26" s="147"/>
      <c r="E26" s="147"/>
      <c r="F26" s="147"/>
      <c r="G26" s="56">
        <f t="shared" ref="G26:I26" si="8">SUM(G27)</f>
        <v>3700000</v>
      </c>
      <c r="H26" s="56">
        <f t="shared" si="8"/>
        <v>3800000</v>
      </c>
      <c r="I26" s="56">
        <f t="shared" si="8"/>
        <v>3900000</v>
      </c>
    </row>
    <row r="27" spans="1:9" s="57" customFormat="1" x14ac:dyDescent="0.25">
      <c r="A27" s="57">
        <v>63612</v>
      </c>
      <c r="B27" s="153" t="s">
        <v>77</v>
      </c>
      <c r="C27" s="153"/>
      <c r="D27" s="153"/>
      <c r="E27" s="153"/>
      <c r="F27" s="153"/>
      <c r="G27" s="58">
        <v>3700000</v>
      </c>
      <c r="H27" s="58">
        <v>3800000</v>
      </c>
      <c r="I27" s="58">
        <v>3900000</v>
      </c>
    </row>
    <row r="28" spans="1:9" x14ac:dyDescent="0.25">
      <c r="A28" s="51" t="s">
        <v>78</v>
      </c>
      <c r="B28" s="145" t="s">
        <v>79</v>
      </c>
      <c r="C28" s="145"/>
      <c r="D28" s="145"/>
      <c r="E28" s="145"/>
      <c r="F28" s="145"/>
      <c r="G28" s="52">
        <f t="shared" ref="G28:I32" si="9">SUM(G29)</f>
        <v>70000</v>
      </c>
      <c r="H28" s="52">
        <f t="shared" si="9"/>
        <v>75000</v>
      </c>
      <c r="I28" s="52">
        <f t="shared" si="9"/>
        <v>80000</v>
      </c>
    </row>
    <row r="29" spans="1:9" x14ac:dyDescent="0.25">
      <c r="A29" s="53">
        <v>6</v>
      </c>
      <c r="B29" s="146" t="s">
        <v>1</v>
      </c>
      <c r="C29" s="146"/>
      <c r="D29" s="146"/>
      <c r="E29" s="146"/>
      <c r="F29" s="146"/>
      <c r="G29" s="54">
        <f t="shared" si="9"/>
        <v>70000</v>
      </c>
      <c r="H29" s="54">
        <f t="shared" si="9"/>
        <v>75000</v>
      </c>
      <c r="I29" s="54">
        <f t="shared" si="9"/>
        <v>80000</v>
      </c>
    </row>
    <row r="30" spans="1:9" s="26" customFormat="1" x14ac:dyDescent="0.25">
      <c r="A30" s="53">
        <v>63</v>
      </c>
      <c r="B30" s="146" t="s">
        <v>74</v>
      </c>
      <c r="C30" s="146"/>
      <c r="D30" s="146"/>
      <c r="E30" s="146"/>
      <c r="F30" s="146"/>
      <c r="G30" s="54">
        <f t="shared" si="9"/>
        <v>70000</v>
      </c>
      <c r="H30" s="54">
        <f t="shared" si="9"/>
        <v>75000</v>
      </c>
      <c r="I30" s="54">
        <f t="shared" si="9"/>
        <v>80000</v>
      </c>
    </row>
    <row r="31" spans="1:9" s="26" customFormat="1" x14ac:dyDescent="0.25">
      <c r="A31" s="53">
        <v>636</v>
      </c>
      <c r="B31" s="146" t="s">
        <v>75</v>
      </c>
      <c r="C31" s="146"/>
      <c r="D31" s="146"/>
      <c r="E31" s="146"/>
      <c r="F31" s="146"/>
      <c r="G31" s="54">
        <f t="shared" si="9"/>
        <v>70000</v>
      </c>
      <c r="H31" s="54">
        <f t="shared" si="9"/>
        <v>75000</v>
      </c>
      <c r="I31" s="54">
        <f t="shared" si="9"/>
        <v>80000</v>
      </c>
    </row>
    <row r="32" spans="1:9" s="57" customFormat="1" x14ac:dyDescent="0.25">
      <c r="A32" s="55">
        <v>6362</v>
      </c>
      <c r="B32" s="147" t="s">
        <v>80</v>
      </c>
      <c r="C32" s="147"/>
      <c r="D32" s="147"/>
      <c r="E32" s="147"/>
      <c r="F32" s="147"/>
      <c r="G32" s="56">
        <f t="shared" si="9"/>
        <v>70000</v>
      </c>
      <c r="H32" s="56">
        <f t="shared" si="9"/>
        <v>75000</v>
      </c>
      <c r="I32" s="56">
        <f t="shared" si="9"/>
        <v>80000</v>
      </c>
    </row>
    <row r="33" spans="1:9" s="57" customFormat="1" x14ac:dyDescent="0.25">
      <c r="A33" s="57">
        <v>63621</v>
      </c>
      <c r="B33" s="153" t="s">
        <v>81</v>
      </c>
      <c r="C33" s="153"/>
      <c r="D33" s="153"/>
      <c r="E33" s="153"/>
      <c r="F33" s="153"/>
      <c r="G33" s="58">
        <v>70000</v>
      </c>
      <c r="H33" s="58">
        <v>75000</v>
      </c>
      <c r="I33" s="58">
        <v>80000</v>
      </c>
    </row>
    <row r="34" spans="1:9" s="57" customFormat="1" ht="44.25" customHeight="1" x14ac:dyDescent="0.25">
      <c r="B34" s="97"/>
      <c r="C34" s="97"/>
      <c r="D34" s="97"/>
      <c r="E34" s="97"/>
      <c r="F34" s="97"/>
      <c r="G34" s="60"/>
      <c r="H34" s="61"/>
      <c r="I34" s="61"/>
    </row>
    <row r="35" spans="1:9" ht="15" customHeight="1" x14ac:dyDescent="0.25">
      <c r="A35" s="152" t="s">
        <v>283</v>
      </c>
      <c r="B35" s="152"/>
      <c r="C35" s="152"/>
      <c r="D35" s="152"/>
      <c r="E35" s="152"/>
      <c r="F35" s="152"/>
      <c r="G35" s="152"/>
      <c r="H35" s="152"/>
      <c r="I35" s="152"/>
    </row>
    <row r="36" spans="1:9" ht="28.5" customHeight="1" x14ac:dyDescent="0.25">
      <c r="A36" s="49" t="s">
        <v>70</v>
      </c>
      <c r="B36" s="144" t="s">
        <v>71</v>
      </c>
      <c r="C36" s="144"/>
      <c r="D36" s="144"/>
      <c r="E36" s="144"/>
      <c r="F36" s="144"/>
      <c r="G36" s="50">
        <f t="shared" ref="G36:I36" si="10">SUM(G37+G43)</f>
        <v>450000</v>
      </c>
      <c r="H36" s="50">
        <f t="shared" si="10"/>
        <v>200000</v>
      </c>
      <c r="I36" s="50">
        <f t="shared" si="10"/>
        <v>200000</v>
      </c>
    </row>
    <row r="37" spans="1:9" x14ac:dyDescent="0.25">
      <c r="A37" s="51" t="s">
        <v>72</v>
      </c>
      <c r="B37" s="145" t="s">
        <v>285</v>
      </c>
      <c r="C37" s="145"/>
      <c r="D37" s="145"/>
      <c r="E37" s="145"/>
      <c r="F37" s="145"/>
      <c r="G37" s="52">
        <f t="shared" ref="G37:I39" si="11">SUM(G38)</f>
        <v>200000</v>
      </c>
      <c r="H37" s="52">
        <f t="shared" si="11"/>
        <v>200000</v>
      </c>
      <c r="I37" s="52">
        <f t="shared" si="11"/>
        <v>200000</v>
      </c>
    </row>
    <row r="38" spans="1:9" s="26" customFormat="1" x14ac:dyDescent="0.25">
      <c r="A38" s="53">
        <v>6</v>
      </c>
      <c r="B38" s="146" t="s">
        <v>1</v>
      </c>
      <c r="C38" s="146"/>
      <c r="D38" s="146"/>
      <c r="E38" s="146"/>
      <c r="F38" s="146"/>
      <c r="G38" s="54">
        <f t="shared" si="11"/>
        <v>200000</v>
      </c>
      <c r="H38" s="54">
        <f t="shared" si="11"/>
        <v>200000</v>
      </c>
      <c r="I38" s="54">
        <f t="shared" si="11"/>
        <v>200000</v>
      </c>
    </row>
    <row r="39" spans="1:9" s="26" customFormat="1" x14ac:dyDescent="0.25">
      <c r="A39" s="53">
        <v>63</v>
      </c>
      <c r="B39" s="146" t="s">
        <v>74</v>
      </c>
      <c r="C39" s="146"/>
      <c r="D39" s="146"/>
      <c r="E39" s="146"/>
      <c r="F39" s="146"/>
      <c r="G39" s="54">
        <f t="shared" si="11"/>
        <v>200000</v>
      </c>
      <c r="H39" s="54">
        <f t="shared" si="11"/>
        <v>200000</v>
      </c>
      <c r="I39" s="54">
        <f t="shared" si="11"/>
        <v>200000</v>
      </c>
    </row>
    <row r="40" spans="1:9" s="26" customFormat="1" x14ac:dyDescent="0.25">
      <c r="A40" s="53">
        <v>636</v>
      </c>
      <c r="B40" s="146" t="s">
        <v>75</v>
      </c>
      <c r="C40" s="146"/>
      <c r="D40" s="146"/>
      <c r="E40" s="146"/>
      <c r="F40" s="146"/>
      <c r="G40" s="54">
        <f t="shared" ref="G40:I40" si="12">SUM(G41:G41)</f>
        <v>200000</v>
      </c>
      <c r="H40" s="54">
        <f t="shared" si="12"/>
        <v>200000</v>
      </c>
      <c r="I40" s="54">
        <f t="shared" si="12"/>
        <v>200000</v>
      </c>
    </row>
    <row r="41" spans="1:9" s="57" customFormat="1" x14ac:dyDescent="0.25">
      <c r="A41" s="55">
        <v>6361</v>
      </c>
      <c r="B41" s="147" t="s">
        <v>76</v>
      </c>
      <c r="C41" s="147"/>
      <c r="D41" s="147"/>
      <c r="E41" s="147"/>
      <c r="F41" s="147"/>
      <c r="G41" s="56">
        <f t="shared" ref="G41:I41" si="13">SUM(G42)</f>
        <v>200000</v>
      </c>
      <c r="H41" s="56">
        <f t="shared" si="13"/>
        <v>200000</v>
      </c>
      <c r="I41" s="56">
        <f t="shared" si="13"/>
        <v>200000</v>
      </c>
    </row>
    <row r="42" spans="1:9" s="57" customFormat="1" x14ac:dyDescent="0.25">
      <c r="A42" s="57">
        <v>63613</v>
      </c>
      <c r="B42" s="153" t="s">
        <v>290</v>
      </c>
      <c r="C42" s="153"/>
      <c r="D42" s="153"/>
      <c r="E42" s="153"/>
      <c r="F42" s="153"/>
      <c r="G42" s="58">
        <v>200000</v>
      </c>
      <c r="H42" s="58">
        <v>200000</v>
      </c>
      <c r="I42" s="58">
        <v>200000</v>
      </c>
    </row>
    <row r="43" spans="1:9" x14ac:dyDescent="0.25">
      <c r="A43" s="51" t="s">
        <v>78</v>
      </c>
      <c r="B43" s="145" t="s">
        <v>79</v>
      </c>
      <c r="C43" s="145"/>
      <c r="D43" s="145"/>
      <c r="E43" s="145"/>
      <c r="F43" s="145"/>
      <c r="G43" s="52">
        <f t="shared" ref="G43:I47" si="14">SUM(G44)</f>
        <v>250000</v>
      </c>
      <c r="H43" s="52">
        <f t="shared" si="14"/>
        <v>0</v>
      </c>
      <c r="I43" s="52">
        <f t="shared" si="14"/>
        <v>0</v>
      </c>
    </row>
    <row r="44" spans="1:9" x14ac:dyDescent="0.25">
      <c r="A44" s="53">
        <v>6</v>
      </c>
      <c r="B44" s="146" t="s">
        <v>1</v>
      </c>
      <c r="C44" s="146"/>
      <c r="D44" s="146"/>
      <c r="E44" s="146"/>
      <c r="F44" s="146"/>
      <c r="G44" s="54">
        <f t="shared" si="14"/>
        <v>250000</v>
      </c>
      <c r="H44" s="54">
        <f t="shared" si="14"/>
        <v>0</v>
      </c>
      <c r="I44" s="54">
        <f t="shared" si="14"/>
        <v>0</v>
      </c>
    </row>
    <row r="45" spans="1:9" s="26" customFormat="1" x14ac:dyDescent="0.25">
      <c r="A45" s="53">
        <v>63</v>
      </c>
      <c r="B45" s="146" t="s">
        <v>74</v>
      </c>
      <c r="C45" s="146"/>
      <c r="D45" s="146"/>
      <c r="E45" s="146"/>
      <c r="F45" s="146"/>
      <c r="G45" s="54">
        <f t="shared" si="14"/>
        <v>250000</v>
      </c>
      <c r="H45" s="54">
        <f t="shared" si="14"/>
        <v>0</v>
      </c>
      <c r="I45" s="54">
        <f t="shared" si="14"/>
        <v>0</v>
      </c>
    </row>
    <row r="46" spans="1:9" s="26" customFormat="1" x14ac:dyDescent="0.25">
      <c r="A46" s="53">
        <v>636</v>
      </c>
      <c r="B46" s="146" t="s">
        <v>75</v>
      </c>
      <c r="C46" s="146"/>
      <c r="D46" s="146"/>
      <c r="E46" s="146"/>
      <c r="F46" s="146"/>
      <c r="G46" s="54">
        <f t="shared" si="14"/>
        <v>250000</v>
      </c>
      <c r="H46" s="54">
        <f t="shared" si="14"/>
        <v>0</v>
      </c>
      <c r="I46" s="54">
        <f t="shared" si="14"/>
        <v>0</v>
      </c>
    </row>
    <row r="47" spans="1:9" s="57" customFormat="1" x14ac:dyDescent="0.25">
      <c r="A47" s="55">
        <v>6362</v>
      </c>
      <c r="B47" s="147" t="s">
        <v>80</v>
      </c>
      <c r="C47" s="147"/>
      <c r="D47" s="147"/>
      <c r="E47" s="147"/>
      <c r="F47" s="147"/>
      <c r="G47" s="56">
        <f t="shared" si="14"/>
        <v>250000</v>
      </c>
      <c r="H47" s="56">
        <f t="shared" si="14"/>
        <v>0</v>
      </c>
      <c r="I47" s="56">
        <f t="shared" si="14"/>
        <v>0</v>
      </c>
    </row>
    <row r="48" spans="1:9" s="57" customFormat="1" x14ac:dyDescent="0.25">
      <c r="A48" s="57">
        <v>63621</v>
      </c>
      <c r="B48" s="153" t="s">
        <v>82</v>
      </c>
      <c r="C48" s="153"/>
      <c r="D48" s="153"/>
      <c r="E48" s="153"/>
      <c r="F48" s="153"/>
      <c r="G48" s="58">
        <v>250000</v>
      </c>
      <c r="H48" s="58">
        <v>0</v>
      </c>
      <c r="I48" s="58">
        <v>0</v>
      </c>
    </row>
    <row r="49" spans="1:9" s="57" customFormat="1" x14ac:dyDescent="0.25">
      <c r="B49" s="97"/>
      <c r="C49" s="97"/>
      <c r="D49" s="97"/>
      <c r="E49" s="97"/>
      <c r="F49" s="97"/>
      <c r="G49" s="60"/>
      <c r="H49" s="61"/>
      <c r="I49" s="61"/>
    </row>
    <row r="50" spans="1:9" s="57" customFormat="1" x14ac:dyDescent="0.25">
      <c r="A50" s="152" t="s">
        <v>83</v>
      </c>
      <c r="B50" s="152"/>
      <c r="C50" s="152"/>
      <c r="D50" s="152"/>
      <c r="E50" s="152"/>
      <c r="F50" s="152"/>
      <c r="G50" s="152"/>
      <c r="H50" s="152"/>
      <c r="I50" s="152"/>
    </row>
    <row r="51" spans="1:9" s="57" customFormat="1" x14ac:dyDescent="0.25">
      <c r="A51" s="49" t="s">
        <v>70</v>
      </c>
      <c r="B51" s="144" t="s">
        <v>71</v>
      </c>
      <c r="C51" s="144"/>
      <c r="D51" s="144"/>
      <c r="E51" s="144"/>
      <c r="F51" s="144"/>
      <c r="G51" s="50">
        <f t="shared" ref="G51:I51" si="15">SUM(G52+G58)</f>
        <v>0</v>
      </c>
      <c r="H51" s="50">
        <f t="shared" si="15"/>
        <v>0</v>
      </c>
      <c r="I51" s="50">
        <f t="shared" si="15"/>
        <v>0</v>
      </c>
    </row>
    <row r="52" spans="1:9" s="57" customFormat="1" x14ac:dyDescent="0.25">
      <c r="A52" s="51" t="s">
        <v>72</v>
      </c>
      <c r="B52" s="154" t="s">
        <v>84</v>
      </c>
      <c r="C52" s="154"/>
      <c r="D52" s="154"/>
      <c r="E52" s="154"/>
      <c r="F52" s="154"/>
      <c r="G52" s="52">
        <f t="shared" ref="G52:I54" si="16">SUM(G53)</f>
        <v>0</v>
      </c>
      <c r="H52" s="52">
        <f t="shared" si="16"/>
        <v>0</v>
      </c>
      <c r="I52" s="52">
        <f t="shared" si="16"/>
        <v>0</v>
      </c>
    </row>
    <row r="53" spans="1:9" s="57" customFormat="1" x14ac:dyDescent="0.25">
      <c r="A53" s="53">
        <v>6</v>
      </c>
      <c r="B53" s="156" t="s">
        <v>1</v>
      </c>
      <c r="C53" s="156"/>
      <c r="D53" s="156"/>
      <c r="E53" s="156"/>
      <c r="F53" s="156"/>
      <c r="G53" s="54">
        <f t="shared" si="16"/>
        <v>0</v>
      </c>
      <c r="H53" s="54">
        <f t="shared" si="16"/>
        <v>0</v>
      </c>
      <c r="I53" s="54">
        <f t="shared" si="16"/>
        <v>0</v>
      </c>
    </row>
    <row r="54" spans="1:9" s="57" customFormat="1" x14ac:dyDescent="0.25">
      <c r="A54" s="53">
        <v>63</v>
      </c>
      <c r="B54" s="156" t="s">
        <v>74</v>
      </c>
      <c r="C54" s="156"/>
      <c r="D54" s="156"/>
      <c r="E54" s="156"/>
      <c r="F54" s="156"/>
      <c r="G54" s="54">
        <f t="shared" si="16"/>
        <v>0</v>
      </c>
      <c r="H54" s="54">
        <f t="shared" si="16"/>
        <v>0</v>
      </c>
      <c r="I54" s="54">
        <f t="shared" si="16"/>
        <v>0</v>
      </c>
    </row>
    <row r="55" spans="1:9" s="57" customFormat="1" x14ac:dyDescent="0.25">
      <c r="A55" s="53">
        <v>634</v>
      </c>
      <c r="B55" s="156" t="s">
        <v>85</v>
      </c>
      <c r="C55" s="156"/>
      <c r="D55" s="156"/>
      <c r="E55" s="156"/>
      <c r="F55" s="156"/>
      <c r="G55" s="54">
        <f t="shared" ref="G55:I55" si="17">SUM(G56:G56)</f>
        <v>0</v>
      </c>
      <c r="H55" s="54">
        <f t="shared" si="17"/>
        <v>0</v>
      </c>
      <c r="I55" s="54">
        <f t="shared" si="17"/>
        <v>0</v>
      </c>
    </row>
    <row r="56" spans="1:9" s="57" customFormat="1" x14ac:dyDescent="0.25">
      <c r="A56" s="55">
        <v>6341</v>
      </c>
      <c r="B56" s="157" t="s">
        <v>86</v>
      </c>
      <c r="C56" s="157"/>
      <c r="D56" s="157"/>
      <c r="E56" s="157"/>
      <c r="F56" s="157"/>
      <c r="G56" s="56">
        <f t="shared" ref="G56:I56" si="18">SUM(G57)</f>
        <v>0</v>
      </c>
      <c r="H56" s="56">
        <f t="shared" si="18"/>
        <v>0</v>
      </c>
      <c r="I56" s="56">
        <f t="shared" si="18"/>
        <v>0</v>
      </c>
    </row>
    <row r="57" spans="1:9" s="57" customFormat="1" x14ac:dyDescent="0.25">
      <c r="A57" s="57">
        <v>63412</v>
      </c>
      <c r="B57" s="158" t="s">
        <v>87</v>
      </c>
      <c r="C57" s="158"/>
      <c r="D57" s="158"/>
      <c r="E57" s="158"/>
      <c r="F57" s="158"/>
      <c r="G57" s="58">
        <v>0</v>
      </c>
      <c r="H57" s="58">
        <v>0</v>
      </c>
      <c r="I57" s="58">
        <v>0</v>
      </c>
    </row>
    <row r="58" spans="1:9" ht="15" customHeight="1" x14ac:dyDescent="0.25">
      <c r="A58" s="152" t="s">
        <v>88</v>
      </c>
      <c r="B58" s="152"/>
      <c r="C58" s="152"/>
      <c r="D58" s="152"/>
      <c r="E58" s="152"/>
      <c r="F58" s="152"/>
      <c r="G58" s="152"/>
      <c r="H58" s="152"/>
      <c r="I58" s="152"/>
    </row>
    <row r="59" spans="1:9" ht="28.5" customHeight="1" x14ac:dyDescent="0.25">
      <c r="A59" s="49" t="s">
        <v>89</v>
      </c>
      <c r="B59" s="144" t="s">
        <v>90</v>
      </c>
      <c r="C59" s="144"/>
      <c r="D59" s="144"/>
      <c r="E59" s="144"/>
      <c r="F59" s="144"/>
      <c r="G59" s="50">
        <f t="shared" ref="G59:I59" si="19">SUM(G60+G66+G74)</f>
        <v>0</v>
      </c>
      <c r="H59" s="50">
        <f t="shared" si="19"/>
        <v>0</v>
      </c>
      <c r="I59" s="50">
        <f t="shared" si="19"/>
        <v>0</v>
      </c>
    </row>
    <row r="60" spans="1:9" x14ac:dyDescent="0.25">
      <c r="A60" s="51" t="s">
        <v>72</v>
      </c>
      <c r="B60" s="145" t="s">
        <v>73</v>
      </c>
      <c r="C60" s="145"/>
      <c r="D60" s="145"/>
      <c r="E60" s="145"/>
      <c r="F60" s="145"/>
      <c r="G60" s="52">
        <f t="shared" ref="G60:I62" si="20">SUM(G61)</f>
        <v>0</v>
      </c>
      <c r="H60" s="52">
        <f t="shared" si="20"/>
        <v>0</v>
      </c>
      <c r="I60" s="52">
        <f t="shared" si="20"/>
        <v>0</v>
      </c>
    </row>
    <row r="61" spans="1:9" s="26" customFormat="1" x14ac:dyDescent="0.25">
      <c r="A61" s="53">
        <v>6</v>
      </c>
      <c r="B61" s="146" t="s">
        <v>1</v>
      </c>
      <c r="C61" s="146"/>
      <c r="D61" s="146"/>
      <c r="E61" s="146"/>
      <c r="F61" s="146"/>
      <c r="G61" s="54">
        <f t="shared" si="20"/>
        <v>0</v>
      </c>
      <c r="H61" s="54">
        <f t="shared" si="20"/>
        <v>0</v>
      </c>
      <c r="I61" s="54">
        <f t="shared" si="20"/>
        <v>0</v>
      </c>
    </row>
    <row r="62" spans="1:9" s="26" customFormat="1" x14ac:dyDescent="0.25">
      <c r="A62" s="53">
        <v>67</v>
      </c>
      <c r="B62" s="146" t="s">
        <v>91</v>
      </c>
      <c r="C62" s="146"/>
      <c r="D62" s="146"/>
      <c r="E62" s="146"/>
      <c r="F62" s="146"/>
      <c r="G62" s="54">
        <f t="shared" si="20"/>
        <v>0</v>
      </c>
      <c r="H62" s="54">
        <f t="shared" si="20"/>
        <v>0</v>
      </c>
      <c r="I62" s="54">
        <f t="shared" si="20"/>
        <v>0</v>
      </c>
    </row>
    <row r="63" spans="1:9" s="26" customFormat="1" x14ac:dyDescent="0.25">
      <c r="A63" s="53">
        <v>671</v>
      </c>
      <c r="B63" s="146" t="s">
        <v>264</v>
      </c>
      <c r="C63" s="146"/>
      <c r="D63" s="146"/>
      <c r="E63" s="146"/>
      <c r="F63" s="146"/>
      <c r="G63" s="54">
        <f t="shared" ref="G63:I63" si="21">SUM(G64:G64)</f>
        <v>0</v>
      </c>
      <c r="H63" s="54">
        <f t="shared" si="21"/>
        <v>0</v>
      </c>
      <c r="I63" s="54">
        <f t="shared" si="21"/>
        <v>0</v>
      </c>
    </row>
    <row r="64" spans="1:9" s="57" customFormat="1" x14ac:dyDescent="0.25">
      <c r="A64" s="55">
        <v>6711</v>
      </c>
      <c r="B64" s="155" t="s">
        <v>92</v>
      </c>
      <c r="C64" s="155"/>
      <c r="D64" s="155"/>
      <c r="E64" s="155"/>
      <c r="F64" s="155"/>
      <c r="G64" s="56">
        <f t="shared" ref="G64:I64" si="22">SUM(G65)</f>
        <v>0</v>
      </c>
      <c r="H64" s="56">
        <f t="shared" si="22"/>
        <v>0</v>
      </c>
      <c r="I64" s="56">
        <f t="shared" si="22"/>
        <v>0</v>
      </c>
    </row>
    <row r="65" spans="1:9" s="57" customFormat="1" x14ac:dyDescent="0.25">
      <c r="A65" s="57">
        <v>67111</v>
      </c>
      <c r="B65" s="153" t="s">
        <v>263</v>
      </c>
      <c r="C65" s="153"/>
      <c r="D65" s="153"/>
      <c r="E65" s="153"/>
      <c r="F65" s="153"/>
      <c r="G65" s="58"/>
      <c r="H65" s="58"/>
      <c r="I65" s="58"/>
    </row>
    <row r="66" spans="1:9" x14ac:dyDescent="0.25">
      <c r="A66" s="51" t="s">
        <v>72</v>
      </c>
      <c r="B66" s="145" t="s">
        <v>94</v>
      </c>
      <c r="C66" s="145"/>
      <c r="D66" s="145"/>
      <c r="E66" s="145"/>
      <c r="F66" s="145"/>
      <c r="G66" s="52">
        <f t="shared" ref="G66:I68" si="23">SUM(G67)</f>
        <v>0</v>
      </c>
      <c r="H66" s="52">
        <f t="shared" si="23"/>
        <v>0</v>
      </c>
      <c r="I66" s="52">
        <f t="shared" si="23"/>
        <v>0</v>
      </c>
    </row>
    <row r="67" spans="1:9" s="26" customFormat="1" x14ac:dyDescent="0.25">
      <c r="A67" s="53">
        <v>6</v>
      </c>
      <c r="B67" s="146" t="s">
        <v>1</v>
      </c>
      <c r="C67" s="146"/>
      <c r="D67" s="146"/>
      <c r="E67" s="146"/>
      <c r="F67" s="146"/>
      <c r="G67" s="54">
        <f t="shared" si="23"/>
        <v>0</v>
      </c>
      <c r="H67" s="54">
        <f t="shared" si="23"/>
        <v>0</v>
      </c>
      <c r="I67" s="54">
        <f t="shared" si="23"/>
        <v>0</v>
      </c>
    </row>
    <row r="68" spans="1:9" s="26" customFormat="1" x14ac:dyDescent="0.25">
      <c r="A68" s="53">
        <v>67</v>
      </c>
      <c r="B68" s="146" t="s">
        <v>91</v>
      </c>
      <c r="C68" s="146"/>
      <c r="D68" s="146"/>
      <c r="E68" s="146"/>
      <c r="F68" s="146"/>
      <c r="G68" s="54">
        <f t="shared" si="23"/>
        <v>0</v>
      </c>
      <c r="H68" s="54">
        <f t="shared" si="23"/>
        <v>0</v>
      </c>
      <c r="I68" s="54">
        <f t="shared" si="23"/>
        <v>0</v>
      </c>
    </row>
    <row r="69" spans="1:9" s="26" customFormat="1" x14ac:dyDescent="0.25">
      <c r="A69" s="53">
        <v>671</v>
      </c>
      <c r="B69" s="146" t="s">
        <v>265</v>
      </c>
      <c r="C69" s="146"/>
      <c r="D69" s="146"/>
      <c r="E69" s="146"/>
      <c r="F69" s="146"/>
      <c r="G69" s="54">
        <f t="shared" ref="G69:I69" si="24">SUM(G70:G70)</f>
        <v>0</v>
      </c>
      <c r="H69" s="54">
        <f t="shared" si="24"/>
        <v>0</v>
      </c>
      <c r="I69" s="54">
        <f t="shared" si="24"/>
        <v>0</v>
      </c>
    </row>
    <row r="70" spans="1:9" s="57" customFormat="1" x14ac:dyDescent="0.25">
      <c r="A70" s="55">
        <v>6711</v>
      </c>
      <c r="B70" s="155" t="s">
        <v>266</v>
      </c>
      <c r="C70" s="155"/>
      <c r="D70" s="155"/>
      <c r="E70" s="155"/>
      <c r="F70" s="155"/>
      <c r="G70" s="56">
        <f t="shared" ref="G70:I70" si="25">SUM(G71)</f>
        <v>0</v>
      </c>
      <c r="H70" s="56">
        <f t="shared" si="25"/>
        <v>0</v>
      </c>
      <c r="I70" s="56">
        <f t="shared" si="25"/>
        <v>0</v>
      </c>
    </row>
    <row r="71" spans="1:9" s="57" customFormat="1" ht="15" customHeight="1" x14ac:dyDescent="0.25">
      <c r="A71" s="57">
        <v>67111</v>
      </c>
      <c r="B71" s="159" t="s">
        <v>266</v>
      </c>
      <c r="C71" s="159"/>
      <c r="D71" s="159"/>
      <c r="E71" s="159"/>
      <c r="F71" s="159"/>
      <c r="G71" s="58">
        <v>0</v>
      </c>
      <c r="H71" s="58">
        <v>0</v>
      </c>
      <c r="I71" s="58">
        <v>0</v>
      </c>
    </row>
    <row r="72" spans="1:9" s="57" customFormat="1" ht="27.75" customHeight="1" x14ac:dyDescent="0.25">
      <c r="A72" s="55">
        <v>6712</v>
      </c>
      <c r="B72" s="155" t="s">
        <v>267</v>
      </c>
      <c r="C72" s="155"/>
      <c r="D72" s="155"/>
      <c r="E72" s="155"/>
      <c r="F72" s="155"/>
      <c r="G72" s="56">
        <f t="shared" ref="G72:I72" si="26">SUM(G73)</f>
        <v>0</v>
      </c>
      <c r="H72" s="56">
        <f t="shared" si="26"/>
        <v>0</v>
      </c>
      <c r="I72" s="56">
        <f t="shared" si="26"/>
        <v>0</v>
      </c>
    </row>
    <row r="73" spans="1:9" s="57" customFormat="1" ht="27.75" customHeight="1" x14ac:dyDescent="0.25">
      <c r="A73" s="57">
        <v>67121</v>
      </c>
      <c r="B73" s="160" t="s">
        <v>95</v>
      </c>
      <c r="C73" s="160"/>
      <c r="D73" s="160"/>
      <c r="E73" s="160"/>
      <c r="F73" s="160"/>
      <c r="G73" s="58">
        <v>0</v>
      </c>
      <c r="H73" s="58">
        <v>0</v>
      </c>
      <c r="I73" s="58">
        <v>0</v>
      </c>
    </row>
    <row r="74" spans="1:9" x14ac:dyDescent="0.25">
      <c r="A74" s="51" t="s">
        <v>72</v>
      </c>
      <c r="B74" s="145" t="s">
        <v>96</v>
      </c>
      <c r="C74" s="145"/>
      <c r="D74" s="145"/>
      <c r="E74" s="145"/>
      <c r="F74" s="145"/>
      <c r="G74" s="52">
        <f t="shared" ref="G74:I76" si="27">SUM(G75)</f>
        <v>0</v>
      </c>
      <c r="H74" s="52">
        <f t="shared" si="27"/>
        <v>0</v>
      </c>
      <c r="I74" s="52">
        <f t="shared" si="27"/>
        <v>0</v>
      </c>
    </row>
    <row r="75" spans="1:9" x14ac:dyDescent="0.25">
      <c r="A75" s="53">
        <v>6</v>
      </c>
      <c r="B75" s="146" t="s">
        <v>1</v>
      </c>
      <c r="C75" s="146"/>
      <c r="D75" s="146"/>
      <c r="E75" s="146"/>
      <c r="F75" s="146"/>
      <c r="G75" s="54">
        <f t="shared" si="27"/>
        <v>0</v>
      </c>
      <c r="H75" s="54">
        <f t="shared" si="27"/>
        <v>0</v>
      </c>
      <c r="I75" s="54">
        <f t="shared" si="27"/>
        <v>0</v>
      </c>
    </row>
    <row r="76" spans="1:9" s="26" customFormat="1" x14ac:dyDescent="0.25">
      <c r="A76" s="53">
        <v>67</v>
      </c>
      <c r="B76" s="146" t="s">
        <v>91</v>
      </c>
      <c r="C76" s="146"/>
      <c r="D76" s="146"/>
      <c r="E76" s="146"/>
      <c r="F76" s="146"/>
      <c r="G76" s="54">
        <f t="shared" si="27"/>
        <v>0</v>
      </c>
      <c r="H76" s="54">
        <f t="shared" si="27"/>
        <v>0</v>
      </c>
      <c r="I76" s="54">
        <f t="shared" si="27"/>
        <v>0</v>
      </c>
    </row>
    <row r="77" spans="1:9" s="26" customFormat="1" x14ac:dyDescent="0.25">
      <c r="A77" s="53">
        <v>671</v>
      </c>
      <c r="B77" s="146" t="s">
        <v>265</v>
      </c>
      <c r="C77" s="146"/>
      <c r="D77" s="146"/>
      <c r="E77" s="146"/>
      <c r="F77" s="146"/>
      <c r="G77" s="54">
        <f t="shared" ref="G77:I77" si="28">SUM(G78:G78)</f>
        <v>0</v>
      </c>
      <c r="H77" s="54">
        <f t="shared" si="28"/>
        <v>0</v>
      </c>
      <c r="I77" s="54">
        <f t="shared" si="28"/>
        <v>0</v>
      </c>
    </row>
    <row r="78" spans="1:9" s="57" customFormat="1" ht="14.25" customHeight="1" x14ac:dyDescent="0.25">
      <c r="A78" s="55">
        <v>6711</v>
      </c>
      <c r="B78" s="155" t="s">
        <v>266</v>
      </c>
      <c r="C78" s="155"/>
      <c r="D78" s="155"/>
      <c r="E78" s="155"/>
      <c r="F78" s="155"/>
      <c r="G78" s="56">
        <f>SUM(G79)</f>
        <v>0</v>
      </c>
      <c r="H78" s="62"/>
      <c r="I78" s="62"/>
    </row>
    <row r="79" spans="1:9" s="57" customFormat="1" x14ac:dyDescent="0.25">
      <c r="A79" s="57">
        <v>67111</v>
      </c>
      <c r="B79" s="153" t="s">
        <v>93</v>
      </c>
      <c r="C79" s="153"/>
      <c r="D79" s="153"/>
      <c r="E79" s="153"/>
      <c r="F79" s="153"/>
      <c r="G79" s="58">
        <v>0</v>
      </c>
      <c r="H79" s="59"/>
      <c r="I79" s="59"/>
    </row>
    <row r="80" spans="1:9" s="57" customFormat="1" x14ac:dyDescent="0.25">
      <c r="B80" s="97"/>
      <c r="C80" s="97"/>
      <c r="D80" s="97"/>
      <c r="E80" s="97"/>
      <c r="F80" s="97"/>
      <c r="G80" s="60"/>
      <c r="H80" s="61"/>
      <c r="I80" s="61"/>
    </row>
    <row r="81" spans="1:9" ht="15" customHeight="1" x14ac:dyDescent="0.25">
      <c r="A81" s="152" t="s">
        <v>97</v>
      </c>
      <c r="B81" s="152"/>
      <c r="C81" s="152"/>
      <c r="D81" s="152"/>
      <c r="E81" s="152"/>
      <c r="F81" s="152"/>
      <c r="G81" s="152"/>
      <c r="H81" s="152"/>
      <c r="I81" s="152"/>
    </row>
    <row r="82" spans="1:9" ht="28.5" customHeight="1" x14ac:dyDescent="0.25">
      <c r="A82" s="49" t="s">
        <v>98</v>
      </c>
      <c r="B82" s="144" t="s">
        <v>99</v>
      </c>
      <c r="C82" s="144"/>
      <c r="D82" s="144"/>
      <c r="E82" s="144"/>
      <c r="F82" s="144"/>
      <c r="G82" s="50">
        <f t="shared" ref="G82:I82" si="29">SUM(G83+G90)</f>
        <v>2500</v>
      </c>
      <c r="H82" s="50">
        <f t="shared" si="29"/>
        <v>2500</v>
      </c>
      <c r="I82" s="50">
        <f t="shared" si="29"/>
        <v>2500</v>
      </c>
    </row>
    <row r="83" spans="1:9" x14ac:dyDescent="0.25">
      <c r="A83" s="51" t="s">
        <v>72</v>
      </c>
      <c r="B83" s="145" t="s">
        <v>73</v>
      </c>
      <c r="C83" s="145"/>
      <c r="D83" s="145"/>
      <c r="E83" s="145"/>
      <c r="F83" s="145"/>
      <c r="G83" s="52">
        <f t="shared" ref="G83:I87" si="30">SUM(G84)</f>
        <v>2500</v>
      </c>
      <c r="H83" s="52">
        <f t="shared" si="30"/>
        <v>2500</v>
      </c>
      <c r="I83" s="52">
        <f t="shared" si="30"/>
        <v>2500</v>
      </c>
    </row>
    <row r="84" spans="1:9" s="26" customFormat="1" x14ac:dyDescent="0.25">
      <c r="A84" s="53">
        <v>6</v>
      </c>
      <c r="B84" s="146" t="s">
        <v>1</v>
      </c>
      <c r="C84" s="146"/>
      <c r="D84" s="146"/>
      <c r="E84" s="146"/>
      <c r="F84" s="146"/>
      <c r="G84" s="54">
        <f t="shared" si="30"/>
        <v>2500</v>
      </c>
      <c r="H84" s="54">
        <f t="shared" si="30"/>
        <v>2500</v>
      </c>
      <c r="I84" s="54">
        <f t="shared" si="30"/>
        <v>2500</v>
      </c>
    </row>
    <row r="85" spans="1:9" s="26" customFormat="1" ht="14.25" customHeight="1" x14ac:dyDescent="0.25">
      <c r="A85" s="53">
        <v>65</v>
      </c>
      <c r="B85" s="161" t="s">
        <v>100</v>
      </c>
      <c r="C85" s="161"/>
      <c r="D85" s="161"/>
      <c r="E85" s="161"/>
      <c r="F85" s="161"/>
      <c r="G85" s="54">
        <f t="shared" si="30"/>
        <v>2500</v>
      </c>
      <c r="H85" s="54">
        <f t="shared" si="30"/>
        <v>2500</v>
      </c>
      <c r="I85" s="54">
        <f t="shared" si="30"/>
        <v>2500</v>
      </c>
    </row>
    <row r="86" spans="1:9" s="26" customFormat="1" x14ac:dyDescent="0.25">
      <c r="A86" s="53">
        <v>652</v>
      </c>
      <c r="B86" s="146" t="s">
        <v>101</v>
      </c>
      <c r="C86" s="146"/>
      <c r="D86" s="146"/>
      <c r="E86" s="146"/>
      <c r="F86" s="146"/>
      <c r="G86" s="54">
        <f t="shared" si="30"/>
        <v>2500</v>
      </c>
      <c r="H86" s="54">
        <f t="shared" si="30"/>
        <v>2500</v>
      </c>
      <c r="I86" s="54">
        <f t="shared" si="30"/>
        <v>2500</v>
      </c>
    </row>
    <row r="87" spans="1:9" s="57" customFormat="1" ht="14.25" customHeight="1" x14ac:dyDescent="0.25">
      <c r="A87" s="55">
        <v>6526</v>
      </c>
      <c r="B87" s="147" t="s">
        <v>102</v>
      </c>
      <c r="C87" s="147"/>
      <c r="D87" s="147"/>
      <c r="E87" s="147"/>
      <c r="F87" s="147"/>
      <c r="G87" s="56">
        <f t="shared" si="30"/>
        <v>2500</v>
      </c>
      <c r="H87" s="56">
        <f t="shared" si="30"/>
        <v>2500</v>
      </c>
      <c r="I87" s="56">
        <f t="shared" si="30"/>
        <v>2500</v>
      </c>
    </row>
    <row r="88" spans="1:9" s="57" customFormat="1" x14ac:dyDescent="0.25">
      <c r="A88" s="57">
        <v>65264</v>
      </c>
      <c r="B88" s="153" t="s">
        <v>103</v>
      </c>
      <c r="C88" s="153"/>
      <c r="D88" s="153"/>
      <c r="E88" s="153"/>
      <c r="F88" s="153"/>
      <c r="G88" s="58">
        <v>2500</v>
      </c>
      <c r="H88" s="58">
        <v>2500</v>
      </c>
      <c r="I88" s="58">
        <v>2500</v>
      </c>
    </row>
    <row r="89" spans="1:9" s="57" customFormat="1" x14ac:dyDescent="0.25">
      <c r="A89" s="57">
        <v>65269</v>
      </c>
      <c r="B89" s="97" t="s">
        <v>102</v>
      </c>
      <c r="C89" s="97"/>
      <c r="D89" s="97"/>
      <c r="E89" s="97"/>
      <c r="F89" s="97"/>
      <c r="G89" s="58"/>
      <c r="H89" s="58"/>
      <c r="I89" s="58"/>
    </row>
    <row r="90" spans="1:9" s="57" customFormat="1" x14ac:dyDescent="0.25">
      <c r="B90" s="97"/>
      <c r="C90" s="97"/>
      <c r="D90" s="97"/>
      <c r="E90" s="97"/>
      <c r="F90" s="97"/>
      <c r="G90" s="60"/>
      <c r="H90" s="61"/>
      <c r="I90" s="61"/>
    </row>
    <row r="91" spans="1:9" ht="15" customHeight="1" x14ac:dyDescent="0.25">
      <c r="A91" s="152" t="s">
        <v>104</v>
      </c>
      <c r="B91" s="152"/>
      <c r="C91" s="152"/>
      <c r="D91" s="152"/>
      <c r="E91" s="152"/>
      <c r="F91" s="152"/>
      <c r="G91" s="152"/>
      <c r="H91" s="152"/>
      <c r="I91" s="152"/>
    </row>
    <row r="92" spans="1:9" ht="28.5" customHeight="1" x14ac:dyDescent="0.25">
      <c r="A92" s="49" t="s">
        <v>105</v>
      </c>
      <c r="B92" s="144" t="s">
        <v>106</v>
      </c>
      <c r="C92" s="144"/>
      <c r="D92" s="144"/>
      <c r="E92" s="144"/>
      <c r="F92" s="144"/>
      <c r="G92" s="50">
        <f t="shared" ref="G92:I97" si="31">SUM(G93)</f>
        <v>0</v>
      </c>
      <c r="H92" s="50">
        <f t="shared" si="31"/>
        <v>0</v>
      </c>
      <c r="I92" s="50">
        <f t="shared" si="31"/>
        <v>0</v>
      </c>
    </row>
    <row r="93" spans="1:9" x14ac:dyDescent="0.25">
      <c r="A93" s="51" t="s">
        <v>72</v>
      </c>
      <c r="B93" s="145" t="s">
        <v>73</v>
      </c>
      <c r="C93" s="145"/>
      <c r="D93" s="145"/>
      <c r="E93" s="145"/>
      <c r="F93" s="145"/>
      <c r="G93" s="52">
        <f t="shared" si="31"/>
        <v>0</v>
      </c>
      <c r="H93" s="52">
        <f t="shared" si="31"/>
        <v>0</v>
      </c>
      <c r="I93" s="52">
        <f t="shared" si="31"/>
        <v>0</v>
      </c>
    </row>
    <row r="94" spans="1:9" s="26" customFormat="1" x14ac:dyDescent="0.25">
      <c r="A94" s="53">
        <v>6</v>
      </c>
      <c r="B94" s="146" t="s">
        <v>1</v>
      </c>
      <c r="C94" s="146"/>
      <c r="D94" s="146"/>
      <c r="E94" s="146"/>
      <c r="F94" s="146"/>
      <c r="G94" s="54">
        <f t="shared" si="31"/>
        <v>0</v>
      </c>
      <c r="H94" s="54">
        <f t="shared" si="31"/>
        <v>0</v>
      </c>
      <c r="I94" s="54">
        <f t="shared" si="31"/>
        <v>0</v>
      </c>
    </row>
    <row r="95" spans="1:9" s="26" customFormat="1" ht="24.75" customHeight="1" x14ac:dyDescent="0.25">
      <c r="A95" s="53">
        <v>66</v>
      </c>
      <c r="B95" s="161" t="s">
        <v>107</v>
      </c>
      <c r="C95" s="161"/>
      <c r="D95" s="161"/>
      <c r="E95" s="161"/>
      <c r="F95" s="161"/>
      <c r="G95" s="54">
        <f t="shared" si="31"/>
        <v>0</v>
      </c>
      <c r="H95" s="54">
        <f t="shared" si="31"/>
        <v>0</v>
      </c>
      <c r="I95" s="54">
        <f t="shared" si="31"/>
        <v>0</v>
      </c>
    </row>
    <row r="96" spans="1:9" x14ac:dyDescent="0.25">
      <c r="A96" s="53">
        <v>661</v>
      </c>
      <c r="B96" s="156" t="s">
        <v>108</v>
      </c>
      <c r="C96" s="156"/>
      <c r="D96" s="156"/>
      <c r="E96" s="156"/>
      <c r="F96" s="156"/>
      <c r="G96" s="63">
        <f t="shared" si="31"/>
        <v>0</v>
      </c>
      <c r="H96" s="63">
        <f t="shared" si="31"/>
        <v>0</v>
      </c>
      <c r="I96" s="63">
        <f t="shared" si="31"/>
        <v>0</v>
      </c>
    </row>
    <row r="97" spans="1:9" s="57" customFormat="1" ht="14.25" customHeight="1" x14ac:dyDescent="0.25">
      <c r="A97" s="55">
        <v>6615</v>
      </c>
      <c r="B97" s="147" t="s">
        <v>109</v>
      </c>
      <c r="C97" s="147"/>
      <c r="D97" s="147"/>
      <c r="E97" s="147"/>
      <c r="F97" s="147"/>
      <c r="G97" s="56">
        <f t="shared" si="31"/>
        <v>0</v>
      </c>
      <c r="H97" s="56">
        <f t="shared" si="31"/>
        <v>0</v>
      </c>
      <c r="I97" s="56">
        <f t="shared" si="31"/>
        <v>0</v>
      </c>
    </row>
    <row r="98" spans="1:9" s="57" customFormat="1" x14ac:dyDescent="0.25">
      <c r="A98" s="57">
        <v>66151</v>
      </c>
      <c r="B98" s="153" t="s">
        <v>110</v>
      </c>
      <c r="C98" s="153"/>
      <c r="D98" s="153"/>
      <c r="E98" s="153"/>
      <c r="F98" s="153"/>
      <c r="G98" s="58">
        <v>0</v>
      </c>
      <c r="H98" s="58">
        <v>0</v>
      </c>
      <c r="I98" s="58">
        <v>0</v>
      </c>
    </row>
    <row r="99" spans="1:9" s="57" customFormat="1" x14ac:dyDescent="0.25">
      <c r="B99" s="97"/>
      <c r="C99" s="97"/>
      <c r="D99" s="97"/>
      <c r="E99" s="97"/>
      <c r="F99" s="97"/>
      <c r="G99" s="58"/>
      <c r="H99" s="58"/>
      <c r="I99" s="58"/>
    </row>
    <row r="100" spans="1:9" s="57" customFormat="1" x14ac:dyDescent="0.25">
      <c r="A100" s="152" t="s">
        <v>301</v>
      </c>
      <c r="B100" s="152"/>
      <c r="C100" s="152"/>
      <c r="D100" s="152"/>
      <c r="E100" s="152"/>
      <c r="F100" s="152"/>
      <c r="G100" s="152"/>
      <c r="H100" s="152"/>
      <c r="I100" s="152"/>
    </row>
    <row r="101" spans="1:9" s="57" customFormat="1" ht="26.25" customHeight="1" x14ac:dyDescent="0.25">
      <c r="A101" s="49" t="s">
        <v>111</v>
      </c>
      <c r="B101" s="144" t="s">
        <v>112</v>
      </c>
      <c r="C101" s="144"/>
      <c r="D101" s="144"/>
      <c r="E101" s="144"/>
      <c r="F101" s="144"/>
      <c r="G101" s="50">
        <f t="shared" ref="G101:I106" si="32">SUM(G102)</f>
        <v>150573</v>
      </c>
      <c r="H101" s="50">
        <f t="shared" si="32"/>
        <v>0</v>
      </c>
      <c r="I101" s="50">
        <f t="shared" si="32"/>
        <v>0</v>
      </c>
    </row>
    <row r="102" spans="1:9" s="57" customFormat="1" x14ac:dyDescent="0.25">
      <c r="A102" s="51" t="s">
        <v>72</v>
      </c>
      <c r="B102" s="145" t="s">
        <v>295</v>
      </c>
      <c r="C102" s="145"/>
      <c r="D102" s="145"/>
      <c r="E102" s="145"/>
      <c r="F102" s="145"/>
      <c r="G102" s="52">
        <f t="shared" si="32"/>
        <v>150573</v>
      </c>
      <c r="H102" s="52">
        <f t="shared" si="32"/>
        <v>0</v>
      </c>
      <c r="I102" s="52">
        <f t="shared" si="32"/>
        <v>0</v>
      </c>
    </row>
    <row r="103" spans="1:9" s="57" customFormat="1" x14ac:dyDescent="0.25">
      <c r="A103" s="53">
        <v>6</v>
      </c>
      <c r="B103" s="146" t="s">
        <v>1</v>
      </c>
      <c r="C103" s="146"/>
      <c r="D103" s="146"/>
      <c r="E103" s="146"/>
      <c r="F103" s="146"/>
      <c r="G103" s="54">
        <f t="shared" si="32"/>
        <v>150573</v>
      </c>
      <c r="H103" s="54">
        <f t="shared" si="32"/>
        <v>0</v>
      </c>
      <c r="I103" s="54">
        <f t="shared" si="32"/>
        <v>0</v>
      </c>
    </row>
    <row r="104" spans="1:9" s="57" customFormat="1" ht="14.25" customHeight="1" x14ac:dyDescent="0.25">
      <c r="A104" s="53">
        <v>63</v>
      </c>
      <c r="B104" s="161" t="s">
        <v>114</v>
      </c>
      <c r="C104" s="161"/>
      <c r="D104" s="161"/>
      <c r="E104" s="161"/>
      <c r="F104" s="161"/>
      <c r="G104" s="54">
        <f t="shared" si="32"/>
        <v>150573</v>
      </c>
      <c r="H104" s="54">
        <f t="shared" si="32"/>
        <v>0</v>
      </c>
      <c r="I104" s="54">
        <f t="shared" si="32"/>
        <v>0</v>
      </c>
    </row>
    <row r="105" spans="1:9" s="57" customFormat="1" x14ac:dyDescent="0.25">
      <c r="A105" s="53">
        <v>638</v>
      </c>
      <c r="B105" s="156" t="s">
        <v>295</v>
      </c>
      <c r="C105" s="156"/>
      <c r="D105" s="156"/>
      <c r="E105" s="156"/>
      <c r="F105" s="156"/>
      <c r="G105" s="63">
        <f t="shared" si="32"/>
        <v>150573</v>
      </c>
      <c r="H105" s="63">
        <f t="shared" si="32"/>
        <v>0</v>
      </c>
      <c r="I105" s="63">
        <f t="shared" si="32"/>
        <v>0</v>
      </c>
    </row>
    <row r="106" spans="1:9" s="57" customFormat="1" x14ac:dyDescent="0.25">
      <c r="A106" s="55">
        <v>6381</v>
      </c>
      <c r="B106" s="147" t="s">
        <v>296</v>
      </c>
      <c r="C106" s="147"/>
      <c r="D106" s="147"/>
      <c r="E106" s="147"/>
      <c r="F106" s="147"/>
      <c r="G106" s="56">
        <f t="shared" si="32"/>
        <v>150573</v>
      </c>
      <c r="H106" s="56">
        <f t="shared" si="32"/>
        <v>0</v>
      </c>
      <c r="I106" s="56">
        <f t="shared" si="32"/>
        <v>0</v>
      </c>
    </row>
    <row r="107" spans="1:9" s="57" customFormat="1" x14ac:dyDescent="0.25">
      <c r="A107" s="57">
        <v>63814</v>
      </c>
      <c r="B107" s="153" t="s">
        <v>297</v>
      </c>
      <c r="C107" s="153"/>
      <c r="D107" s="153"/>
      <c r="E107" s="153"/>
      <c r="F107" s="153"/>
      <c r="G107" s="58">
        <v>150573</v>
      </c>
      <c r="H107" s="58">
        <v>0</v>
      </c>
      <c r="I107" s="58">
        <v>0</v>
      </c>
    </row>
    <row r="108" spans="1:9" s="57" customFormat="1" x14ac:dyDescent="0.25">
      <c r="B108" s="97"/>
      <c r="C108" s="97"/>
      <c r="D108" s="97"/>
      <c r="E108" s="97"/>
      <c r="F108" s="97"/>
      <c r="G108" s="58"/>
      <c r="H108" s="58"/>
      <c r="I108" s="58"/>
    </row>
    <row r="109" spans="1:9" s="57" customFormat="1" x14ac:dyDescent="0.25">
      <c r="A109" s="152" t="s">
        <v>115</v>
      </c>
      <c r="B109" s="152"/>
      <c r="C109" s="152"/>
      <c r="D109" s="152"/>
      <c r="E109" s="152"/>
      <c r="F109" s="152"/>
      <c r="G109" s="152"/>
      <c r="H109" s="152"/>
      <c r="I109" s="152"/>
    </row>
    <row r="110" spans="1:9" s="57" customFormat="1" x14ac:dyDescent="0.25">
      <c r="A110" s="49" t="s">
        <v>116</v>
      </c>
      <c r="B110" s="144" t="s">
        <v>117</v>
      </c>
      <c r="C110" s="144"/>
      <c r="D110" s="144"/>
      <c r="E110" s="144"/>
      <c r="F110" s="144"/>
      <c r="G110" s="50">
        <f t="shared" ref="G110:I110" si="33">SUM(G111+G119)</f>
        <v>2000</v>
      </c>
      <c r="H110" s="50">
        <f t="shared" si="33"/>
        <v>3000</v>
      </c>
      <c r="I110" s="50">
        <f t="shared" si="33"/>
        <v>3000</v>
      </c>
    </row>
    <row r="111" spans="1:9" s="57" customFormat="1" x14ac:dyDescent="0.25">
      <c r="A111" s="51" t="s">
        <v>72</v>
      </c>
      <c r="B111" s="145" t="s">
        <v>73</v>
      </c>
      <c r="C111" s="145"/>
      <c r="D111" s="145"/>
      <c r="E111" s="145"/>
      <c r="F111" s="145"/>
      <c r="G111" s="52">
        <f t="shared" ref="G111:I114" si="34">SUM(G112)</f>
        <v>2000</v>
      </c>
      <c r="H111" s="52">
        <f t="shared" si="34"/>
        <v>3000</v>
      </c>
      <c r="I111" s="52">
        <f t="shared" si="34"/>
        <v>3000</v>
      </c>
    </row>
    <row r="112" spans="1:9" s="57" customFormat="1" x14ac:dyDescent="0.25">
      <c r="A112" s="53">
        <v>6</v>
      </c>
      <c r="B112" s="146" t="s">
        <v>1</v>
      </c>
      <c r="C112" s="146"/>
      <c r="D112" s="146"/>
      <c r="E112" s="146"/>
      <c r="F112" s="146"/>
      <c r="G112" s="54">
        <f t="shared" si="34"/>
        <v>2000</v>
      </c>
      <c r="H112" s="54">
        <f t="shared" si="34"/>
        <v>3000</v>
      </c>
      <c r="I112" s="54">
        <f t="shared" si="34"/>
        <v>3000</v>
      </c>
    </row>
    <row r="113" spans="1:12" s="57" customFormat="1" ht="14.25" customHeight="1" x14ac:dyDescent="0.25">
      <c r="A113" s="53">
        <v>66</v>
      </c>
      <c r="B113" s="146" t="s">
        <v>118</v>
      </c>
      <c r="C113" s="146"/>
      <c r="D113" s="146"/>
      <c r="E113" s="146"/>
      <c r="F113" s="146"/>
      <c r="G113" s="54">
        <f t="shared" si="34"/>
        <v>2000</v>
      </c>
      <c r="H113" s="54">
        <f t="shared" si="34"/>
        <v>3000</v>
      </c>
      <c r="I113" s="54">
        <f t="shared" si="34"/>
        <v>3000</v>
      </c>
    </row>
    <row r="114" spans="1:12" s="57" customFormat="1" x14ac:dyDescent="0.25">
      <c r="A114" s="53">
        <v>663</v>
      </c>
      <c r="B114" s="146" t="s">
        <v>119</v>
      </c>
      <c r="C114" s="146"/>
      <c r="D114" s="146"/>
      <c r="E114" s="146"/>
      <c r="F114" s="146"/>
      <c r="G114" s="54">
        <f t="shared" si="34"/>
        <v>2000</v>
      </c>
      <c r="H114" s="54">
        <f t="shared" si="34"/>
        <v>3000</v>
      </c>
      <c r="I114" s="54">
        <f t="shared" si="34"/>
        <v>3000</v>
      </c>
    </row>
    <row r="115" spans="1:12" s="57" customFormat="1" x14ac:dyDescent="0.25">
      <c r="A115" s="64">
        <v>6631</v>
      </c>
      <c r="B115" s="162" t="s">
        <v>120</v>
      </c>
      <c r="C115" s="162"/>
      <c r="D115" s="162"/>
      <c r="E115" s="162"/>
      <c r="F115" s="162"/>
      <c r="G115" s="65">
        <f t="shared" ref="G115:I115" si="35">SUM(G116+G117+G118)</f>
        <v>2000</v>
      </c>
      <c r="H115" s="65">
        <f t="shared" si="35"/>
        <v>3000</v>
      </c>
      <c r="I115" s="65">
        <f t="shared" si="35"/>
        <v>3000</v>
      </c>
    </row>
    <row r="116" spans="1:12" s="57" customFormat="1" x14ac:dyDescent="0.25">
      <c r="A116" s="57">
        <v>66311</v>
      </c>
      <c r="B116" s="57" t="s">
        <v>259</v>
      </c>
      <c r="G116" s="58">
        <v>0</v>
      </c>
      <c r="H116" s="58">
        <v>0</v>
      </c>
      <c r="I116" s="58">
        <v>0</v>
      </c>
    </row>
    <row r="117" spans="1:12" s="57" customFormat="1" x14ac:dyDescent="0.25">
      <c r="A117" s="57">
        <v>66312</v>
      </c>
      <c r="B117" s="153" t="s">
        <v>121</v>
      </c>
      <c r="C117" s="153"/>
      <c r="D117" s="153"/>
      <c r="E117" s="153"/>
      <c r="F117" s="153"/>
      <c r="G117" s="58">
        <v>1000</v>
      </c>
      <c r="H117" s="58">
        <v>2000</v>
      </c>
      <c r="I117" s="58">
        <v>2000</v>
      </c>
    </row>
    <row r="118" spans="1:12" s="57" customFormat="1" x14ac:dyDescent="0.25">
      <c r="A118" s="57">
        <v>66314</v>
      </c>
      <c r="B118" s="97" t="s">
        <v>122</v>
      </c>
      <c r="C118" s="97"/>
      <c r="D118" s="97"/>
      <c r="E118" s="97"/>
      <c r="F118" s="97"/>
      <c r="G118" s="58">
        <v>1000</v>
      </c>
      <c r="H118" s="58">
        <v>1000</v>
      </c>
      <c r="I118" s="58">
        <v>1000</v>
      </c>
      <c r="L118" s="57" t="s">
        <v>27</v>
      </c>
    </row>
    <row r="119" spans="1:12" s="57" customFormat="1" x14ac:dyDescent="0.25">
      <c r="A119" s="64">
        <v>6632</v>
      </c>
      <c r="B119" s="162" t="s">
        <v>260</v>
      </c>
      <c r="C119" s="162"/>
      <c r="D119" s="162"/>
      <c r="E119" s="162"/>
      <c r="F119" s="162"/>
      <c r="G119" s="65">
        <f t="shared" ref="G119:I119" si="36">SUM(G120+G121)</f>
        <v>0</v>
      </c>
      <c r="H119" s="65">
        <f t="shared" si="36"/>
        <v>0</v>
      </c>
      <c r="I119" s="65">
        <f t="shared" si="36"/>
        <v>0</v>
      </c>
    </row>
    <row r="120" spans="1:12" s="57" customFormat="1" x14ac:dyDescent="0.25">
      <c r="A120" s="57">
        <v>66324</v>
      </c>
      <c r="B120" s="97" t="s">
        <v>261</v>
      </c>
      <c r="C120" s="97"/>
      <c r="D120" s="97"/>
      <c r="E120" s="97"/>
      <c r="F120" s="97"/>
      <c r="G120" s="58"/>
      <c r="H120" s="58"/>
      <c r="I120" s="58"/>
    </row>
    <row r="121" spans="1:12" s="57" customFormat="1" x14ac:dyDescent="0.25">
      <c r="B121" s="97"/>
      <c r="C121" s="97"/>
      <c r="D121" s="97"/>
      <c r="E121" s="97"/>
      <c r="F121" s="97"/>
      <c r="G121" s="60"/>
      <c r="H121" s="61"/>
      <c r="I121" s="61"/>
    </row>
    <row r="122" spans="1:12" x14ac:dyDescent="0.25">
      <c r="A122" s="164" t="s">
        <v>51</v>
      </c>
      <c r="B122" s="164" t="s">
        <v>123</v>
      </c>
      <c r="C122" s="164"/>
      <c r="D122" s="164"/>
      <c r="E122" s="164"/>
      <c r="F122" s="164"/>
      <c r="G122" s="32" t="s">
        <v>124</v>
      </c>
      <c r="H122" s="32" t="s">
        <v>125</v>
      </c>
      <c r="I122" s="32" t="s">
        <v>125</v>
      </c>
    </row>
    <row r="123" spans="1:12" x14ac:dyDescent="0.25">
      <c r="A123" s="165"/>
      <c r="B123" s="165"/>
      <c r="C123" s="165"/>
      <c r="D123" s="165"/>
      <c r="E123" s="165"/>
      <c r="F123" s="165"/>
      <c r="G123" s="33" t="s">
        <v>126</v>
      </c>
      <c r="H123" s="33" t="s">
        <v>127</v>
      </c>
      <c r="I123" s="33" t="s">
        <v>128</v>
      </c>
    </row>
    <row r="124" spans="1:12" s="26" customFormat="1" x14ac:dyDescent="0.25">
      <c r="A124" s="34" t="s">
        <v>58</v>
      </c>
      <c r="B124" s="35" t="s">
        <v>59</v>
      </c>
      <c r="C124" s="34"/>
      <c r="D124" s="138" t="s">
        <v>129</v>
      </c>
      <c r="E124" s="138"/>
      <c r="F124" s="138"/>
      <c r="G124" s="36">
        <f t="shared" ref="G124:I124" si="37">G125</f>
        <v>4375073</v>
      </c>
      <c r="H124" s="36">
        <f t="shared" si="37"/>
        <v>4080500</v>
      </c>
      <c r="I124" s="36">
        <f t="shared" si="37"/>
        <v>4185500</v>
      </c>
    </row>
    <row r="125" spans="1:12" x14ac:dyDescent="0.25">
      <c r="A125" s="95" t="s">
        <v>61</v>
      </c>
      <c r="B125" s="37" t="s">
        <v>62</v>
      </c>
      <c r="C125" s="95"/>
      <c r="D125" s="139" t="s">
        <v>63</v>
      </c>
      <c r="E125" s="139"/>
      <c r="F125" s="139"/>
      <c r="G125" s="38">
        <f t="shared" ref="G125:I125" si="38">G127</f>
        <v>4375073</v>
      </c>
      <c r="H125" s="38">
        <f t="shared" si="38"/>
        <v>4080500</v>
      </c>
      <c r="I125" s="38">
        <f t="shared" si="38"/>
        <v>4185500</v>
      </c>
    </row>
    <row r="126" spans="1:12" ht="14.25" customHeight="1" x14ac:dyDescent="0.25">
      <c r="A126" s="96" t="s">
        <v>64</v>
      </c>
      <c r="B126" s="66">
        <v>10225</v>
      </c>
      <c r="C126" s="39"/>
      <c r="D126" s="140" t="s">
        <v>289</v>
      </c>
      <c r="E126" s="140"/>
      <c r="F126" s="140"/>
      <c r="G126" s="41">
        <f t="shared" ref="G126:I126" si="39">G127</f>
        <v>4375073</v>
      </c>
      <c r="H126" s="41">
        <f t="shared" si="39"/>
        <v>4080500</v>
      </c>
      <c r="I126" s="41">
        <f t="shared" si="39"/>
        <v>4185500</v>
      </c>
    </row>
    <row r="127" spans="1:12" x14ac:dyDescent="0.25">
      <c r="A127" s="94"/>
      <c r="B127" s="149" t="s">
        <v>130</v>
      </c>
      <c r="C127" s="166"/>
      <c r="D127" s="166"/>
      <c r="E127" s="166"/>
      <c r="F127" s="166"/>
      <c r="G127" s="44">
        <f>SUM(G129+G186+G220+G354+G363+G377+G385+G394)</f>
        <v>4375073</v>
      </c>
      <c r="H127" s="44">
        <f>SUM(H129+H186+H220+H354+H363+H377+H385+H394)</f>
        <v>4080500</v>
      </c>
      <c r="I127" s="44">
        <f>SUM(I129+I186+I220+I354+I363+I377+I385+I394)</f>
        <v>4185500</v>
      </c>
    </row>
    <row r="128" spans="1:12" ht="15" customHeight="1" x14ac:dyDescent="0.25">
      <c r="A128" s="163" t="s">
        <v>131</v>
      </c>
      <c r="B128" s="163"/>
      <c r="C128" s="163"/>
      <c r="D128" s="163"/>
      <c r="E128" s="163"/>
      <c r="F128" s="163"/>
      <c r="G128" s="163"/>
      <c r="H128" s="163"/>
      <c r="I128" s="163"/>
    </row>
    <row r="129" spans="1:9" s="26" customFormat="1" x14ac:dyDescent="0.25">
      <c r="A129" s="49" t="s">
        <v>132</v>
      </c>
      <c r="B129" s="144" t="s">
        <v>133</v>
      </c>
      <c r="C129" s="144"/>
      <c r="D129" s="144"/>
      <c r="E129" s="144"/>
      <c r="F129" s="144"/>
      <c r="G129" s="50">
        <f t="shared" ref="G129:I129" si="40">SUM(G130)</f>
        <v>3770000</v>
      </c>
      <c r="H129" s="50">
        <f t="shared" si="40"/>
        <v>3875000</v>
      </c>
      <c r="I129" s="50">
        <f t="shared" si="40"/>
        <v>3980000</v>
      </c>
    </row>
    <row r="130" spans="1:9" s="26" customFormat="1" x14ac:dyDescent="0.25">
      <c r="A130" s="51" t="s">
        <v>72</v>
      </c>
      <c r="B130" s="145" t="s">
        <v>73</v>
      </c>
      <c r="C130" s="145"/>
      <c r="D130" s="145"/>
      <c r="E130" s="145"/>
      <c r="F130" s="145"/>
      <c r="G130" s="52">
        <f t="shared" ref="G130:I130" si="41">SUM(G131+G173)</f>
        <v>3770000</v>
      </c>
      <c r="H130" s="52">
        <f t="shared" si="41"/>
        <v>3875000</v>
      </c>
      <c r="I130" s="52">
        <f t="shared" si="41"/>
        <v>3980000</v>
      </c>
    </row>
    <row r="131" spans="1:9" s="26" customFormat="1" x14ac:dyDescent="0.25">
      <c r="A131" s="53">
        <v>3</v>
      </c>
      <c r="B131" s="146" t="s">
        <v>12</v>
      </c>
      <c r="C131" s="146"/>
      <c r="D131" s="146"/>
      <c r="E131" s="146"/>
      <c r="F131" s="146"/>
      <c r="G131" s="54">
        <f t="shared" ref="G131:I131" si="42">SUM(G132+G153)</f>
        <v>3700000</v>
      </c>
      <c r="H131" s="54">
        <f t="shared" si="42"/>
        <v>3800000</v>
      </c>
      <c r="I131" s="54">
        <f t="shared" si="42"/>
        <v>3900000</v>
      </c>
    </row>
    <row r="132" spans="1:9" x14ac:dyDescent="0.25">
      <c r="A132" s="53">
        <v>31</v>
      </c>
      <c r="B132" s="146" t="s">
        <v>14</v>
      </c>
      <c r="C132" s="146"/>
      <c r="D132" s="146"/>
      <c r="E132" s="146"/>
      <c r="F132" s="146"/>
      <c r="G132" s="54">
        <f t="shared" ref="G132:I132" si="43">SUM(G133+G139+G147)</f>
        <v>3598000</v>
      </c>
      <c r="H132" s="54">
        <f t="shared" si="43"/>
        <v>3690000</v>
      </c>
      <c r="I132" s="54">
        <f t="shared" si="43"/>
        <v>3782000</v>
      </c>
    </row>
    <row r="133" spans="1:9" s="67" customFormat="1" x14ac:dyDescent="0.25">
      <c r="A133" s="53">
        <v>311</v>
      </c>
      <c r="B133" s="146" t="s">
        <v>134</v>
      </c>
      <c r="C133" s="146"/>
      <c r="D133" s="146"/>
      <c r="E133" s="146"/>
      <c r="F133" s="146"/>
      <c r="G133" s="54">
        <f t="shared" ref="G133:I133" si="44">SUM(G134)</f>
        <v>2882965</v>
      </c>
      <c r="H133" s="54">
        <f t="shared" si="44"/>
        <v>2949965</v>
      </c>
      <c r="I133" s="54">
        <f t="shared" si="44"/>
        <v>3020965</v>
      </c>
    </row>
    <row r="134" spans="1:9" s="57" customFormat="1" x14ac:dyDescent="0.25">
      <c r="A134" s="55">
        <v>3111</v>
      </c>
      <c r="B134" s="147" t="s">
        <v>135</v>
      </c>
      <c r="C134" s="147"/>
      <c r="D134" s="147"/>
      <c r="E134" s="147"/>
      <c r="F134" s="147"/>
      <c r="G134" s="56">
        <f t="shared" ref="G134:I134" si="45">SUM(G135:G138)</f>
        <v>2882965</v>
      </c>
      <c r="H134" s="56">
        <f t="shared" si="45"/>
        <v>2949965</v>
      </c>
      <c r="I134" s="56">
        <f t="shared" si="45"/>
        <v>3020965</v>
      </c>
    </row>
    <row r="135" spans="1:9" s="57" customFormat="1" x14ac:dyDescent="0.25">
      <c r="A135" s="57">
        <v>31111</v>
      </c>
      <c r="B135" s="153" t="s">
        <v>28</v>
      </c>
      <c r="C135" s="153"/>
      <c r="D135" s="153"/>
      <c r="E135" s="153"/>
      <c r="F135" s="153"/>
      <c r="G135" s="59">
        <v>2842165</v>
      </c>
      <c r="H135" s="59">
        <v>2897965</v>
      </c>
      <c r="I135" s="59">
        <v>2964465</v>
      </c>
    </row>
    <row r="136" spans="1:9" s="57" customFormat="1" x14ac:dyDescent="0.25">
      <c r="A136" s="57">
        <v>31113</v>
      </c>
      <c r="B136" s="153" t="s">
        <v>29</v>
      </c>
      <c r="C136" s="153"/>
      <c r="D136" s="153"/>
      <c r="E136" s="153"/>
      <c r="F136" s="153"/>
      <c r="G136" s="59">
        <v>0</v>
      </c>
      <c r="H136" s="59">
        <v>0</v>
      </c>
      <c r="I136" s="59">
        <v>0</v>
      </c>
    </row>
    <row r="137" spans="1:9" s="57" customFormat="1" x14ac:dyDescent="0.25">
      <c r="A137" s="57">
        <v>31131</v>
      </c>
      <c r="B137" s="153" t="s">
        <v>30</v>
      </c>
      <c r="C137" s="153"/>
      <c r="D137" s="153"/>
      <c r="E137" s="153"/>
      <c r="F137" s="153"/>
      <c r="G137" s="58">
        <v>24500</v>
      </c>
      <c r="H137" s="58">
        <v>27500</v>
      </c>
      <c r="I137" s="58">
        <v>30000</v>
      </c>
    </row>
    <row r="138" spans="1:9" s="57" customFormat="1" x14ac:dyDescent="0.25">
      <c r="A138" s="57">
        <v>31141</v>
      </c>
      <c r="B138" s="153" t="s">
        <v>31</v>
      </c>
      <c r="C138" s="153"/>
      <c r="D138" s="153"/>
      <c r="E138" s="153"/>
      <c r="F138" s="153"/>
      <c r="G138" s="59">
        <v>16300</v>
      </c>
      <c r="H138" s="59">
        <v>24500</v>
      </c>
      <c r="I138" s="59">
        <v>26500</v>
      </c>
    </row>
    <row r="139" spans="1:9" s="67" customFormat="1" x14ac:dyDescent="0.25">
      <c r="A139" s="53">
        <v>312</v>
      </c>
      <c r="B139" s="146" t="s">
        <v>136</v>
      </c>
      <c r="C139" s="146"/>
      <c r="D139" s="146"/>
      <c r="E139" s="146"/>
      <c r="F139" s="146"/>
      <c r="G139" s="54">
        <f t="shared" ref="G139:I139" si="46">SUM(G140)</f>
        <v>125933</v>
      </c>
      <c r="H139" s="54">
        <f t="shared" si="46"/>
        <v>150933</v>
      </c>
      <c r="I139" s="54">
        <f t="shared" si="46"/>
        <v>171933</v>
      </c>
    </row>
    <row r="140" spans="1:9" x14ac:dyDescent="0.25">
      <c r="A140" s="55">
        <v>3121</v>
      </c>
      <c r="B140" s="147" t="s">
        <v>136</v>
      </c>
      <c r="C140" s="147"/>
      <c r="D140" s="147"/>
      <c r="E140" s="147"/>
      <c r="F140" s="147"/>
      <c r="G140" s="56">
        <f t="shared" ref="G140:I140" si="47">SUM(G141:G146)</f>
        <v>125933</v>
      </c>
      <c r="H140" s="56">
        <f t="shared" si="47"/>
        <v>150933</v>
      </c>
      <c r="I140" s="56">
        <f t="shared" si="47"/>
        <v>171933</v>
      </c>
    </row>
    <row r="141" spans="1:9" x14ac:dyDescent="0.25">
      <c r="A141" s="57">
        <v>31212</v>
      </c>
      <c r="B141" s="153" t="s">
        <v>32</v>
      </c>
      <c r="C141" s="153"/>
      <c r="D141" s="153"/>
      <c r="E141" s="153"/>
      <c r="F141" s="153"/>
      <c r="G141" s="59">
        <v>42000</v>
      </c>
      <c r="H141" s="59">
        <v>50000</v>
      </c>
      <c r="I141" s="59">
        <v>60000</v>
      </c>
    </row>
    <row r="142" spans="1:9" x14ac:dyDescent="0.25">
      <c r="A142" s="57">
        <v>31213</v>
      </c>
      <c r="B142" s="153" t="s">
        <v>33</v>
      </c>
      <c r="C142" s="153"/>
      <c r="D142" s="153"/>
      <c r="E142" s="153"/>
      <c r="F142" s="153"/>
      <c r="G142" s="59">
        <v>20000</v>
      </c>
      <c r="H142" s="59">
        <v>25000</v>
      </c>
      <c r="I142" s="59">
        <v>30000</v>
      </c>
    </row>
    <row r="143" spans="1:9" x14ac:dyDescent="0.25">
      <c r="A143" s="57">
        <v>31214</v>
      </c>
      <c r="B143" s="153" t="s">
        <v>137</v>
      </c>
      <c r="C143" s="153"/>
      <c r="D143" s="153"/>
      <c r="E143" s="153"/>
      <c r="F143" s="153"/>
      <c r="G143" s="59">
        <v>12000</v>
      </c>
      <c r="H143" s="59">
        <v>24000</v>
      </c>
      <c r="I143" s="59">
        <v>30000</v>
      </c>
    </row>
    <row r="144" spans="1:9" x14ac:dyDescent="0.25">
      <c r="A144" s="57">
        <v>31215</v>
      </c>
      <c r="B144" s="153" t="s">
        <v>138</v>
      </c>
      <c r="C144" s="153"/>
      <c r="D144" s="153"/>
      <c r="E144" s="153"/>
      <c r="F144" s="153"/>
      <c r="G144" s="59">
        <v>3607</v>
      </c>
      <c r="H144" s="59">
        <v>3607</v>
      </c>
      <c r="I144" s="59">
        <v>3607</v>
      </c>
    </row>
    <row r="145" spans="1:9" x14ac:dyDescent="0.25">
      <c r="A145" s="57">
        <v>31216</v>
      </c>
      <c r="B145" s="153" t="s">
        <v>139</v>
      </c>
      <c r="C145" s="153"/>
      <c r="D145" s="153"/>
      <c r="E145" s="153"/>
      <c r="F145" s="153"/>
      <c r="G145" s="59">
        <v>45000</v>
      </c>
      <c r="H145" s="59">
        <v>45000</v>
      </c>
      <c r="I145" s="59">
        <v>45000</v>
      </c>
    </row>
    <row r="146" spans="1:9" x14ac:dyDescent="0.25">
      <c r="A146" s="57">
        <v>31219</v>
      </c>
      <c r="B146" s="153" t="s">
        <v>140</v>
      </c>
      <c r="C146" s="153"/>
      <c r="D146" s="153"/>
      <c r="E146" s="153"/>
      <c r="F146" s="153"/>
      <c r="G146" s="59">
        <v>3326</v>
      </c>
      <c r="H146" s="59">
        <v>3326</v>
      </c>
      <c r="I146" s="59">
        <v>3326</v>
      </c>
    </row>
    <row r="147" spans="1:9" s="26" customFormat="1" x14ac:dyDescent="0.25">
      <c r="A147" s="53">
        <v>313</v>
      </c>
      <c r="B147" s="146" t="s">
        <v>141</v>
      </c>
      <c r="C147" s="146"/>
      <c r="D147" s="146"/>
      <c r="E147" s="146"/>
      <c r="F147" s="146"/>
      <c r="G147" s="54">
        <f t="shared" ref="G147:I147" si="48">SUM(G148+G151)</f>
        <v>589102</v>
      </c>
      <c r="H147" s="54">
        <f t="shared" si="48"/>
        <v>589102</v>
      </c>
      <c r="I147" s="54">
        <f t="shared" si="48"/>
        <v>589102</v>
      </c>
    </row>
    <row r="148" spans="1:9" s="57" customFormat="1" x14ac:dyDescent="0.25">
      <c r="A148" s="55">
        <v>3132</v>
      </c>
      <c r="B148" s="147" t="s">
        <v>34</v>
      </c>
      <c r="C148" s="147"/>
      <c r="D148" s="147"/>
      <c r="E148" s="147"/>
      <c r="F148" s="147"/>
      <c r="G148" s="56">
        <f t="shared" ref="G148:I148" si="49">SUM(G149:G150)</f>
        <v>589102</v>
      </c>
      <c r="H148" s="56">
        <f t="shared" si="49"/>
        <v>589102</v>
      </c>
      <c r="I148" s="56">
        <f t="shared" si="49"/>
        <v>589102</v>
      </c>
    </row>
    <row r="149" spans="1:9" s="57" customFormat="1" x14ac:dyDescent="0.25">
      <c r="A149" s="57">
        <v>31321</v>
      </c>
      <c r="B149" s="153" t="s">
        <v>34</v>
      </c>
      <c r="C149" s="153"/>
      <c r="D149" s="153"/>
      <c r="E149" s="153"/>
      <c r="F149" s="153"/>
      <c r="G149" s="59">
        <v>589102</v>
      </c>
      <c r="H149" s="59">
        <v>589102</v>
      </c>
      <c r="I149" s="59">
        <v>589102</v>
      </c>
    </row>
    <row r="150" spans="1:9" s="57" customFormat="1" x14ac:dyDescent="0.25">
      <c r="A150" s="57">
        <v>31322</v>
      </c>
      <c r="B150" s="153" t="s">
        <v>142</v>
      </c>
      <c r="C150" s="153"/>
      <c r="D150" s="153"/>
      <c r="E150" s="153"/>
      <c r="F150" s="153"/>
      <c r="G150" s="59">
        <v>0</v>
      </c>
      <c r="H150" s="59">
        <v>0</v>
      </c>
      <c r="I150" s="59">
        <v>0</v>
      </c>
    </row>
    <row r="151" spans="1:9" s="57" customFormat="1" x14ac:dyDescent="0.25">
      <c r="A151" s="55">
        <v>3133</v>
      </c>
      <c r="B151" s="147" t="s">
        <v>143</v>
      </c>
      <c r="C151" s="147"/>
      <c r="D151" s="147"/>
      <c r="E151" s="147"/>
      <c r="F151" s="147"/>
      <c r="G151" s="56">
        <f t="shared" ref="G151:I151" si="50">G152</f>
        <v>0</v>
      </c>
      <c r="H151" s="56">
        <f t="shared" si="50"/>
        <v>0</v>
      </c>
      <c r="I151" s="56">
        <f t="shared" si="50"/>
        <v>0</v>
      </c>
    </row>
    <row r="152" spans="1:9" s="57" customFormat="1" x14ac:dyDescent="0.25">
      <c r="A152" s="57">
        <v>31332</v>
      </c>
      <c r="B152" s="153" t="s">
        <v>143</v>
      </c>
      <c r="C152" s="153"/>
      <c r="D152" s="153"/>
      <c r="E152" s="153"/>
      <c r="F152" s="153"/>
      <c r="G152" s="59">
        <v>0</v>
      </c>
      <c r="H152" s="59">
        <v>0</v>
      </c>
      <c r="I152" s="59">
        <v>0</v>
      </c>
    </row>
    <row r="153" spans="1:9" x14ac:dyDescent="0.25">
      <c r="A153" s="53">
        <v>32</v>
      </c>
      <c r="B153" s="146" t="s">
        <v>16</v>
      </c>
      <c r="C153" s="146"/>
      <c r="D153" s="146"/>
      <c r="E153" s="146"/>
      <c r="F153" s="146"/>
      <c r="G153" s="54">
        <f t="shared" ref="G153:I153" si="51">SUM(G154+G157+G163)</f>
        <v>102000</v>
      </c>
      <c r="H153" s="54">
        <f t="shared" si="51"/>
        <v>110000</v>
      </c>
      <c r="I153" s="54">
        <f t="shared" si="51"/>
        <v>118000</v>
      </c>
    </row>
    <row r="154" spans="1:9" s="67" customFormat="1" x14ac:dyDescent="0.25">
      <c r="A154" s="53">
        <v>321</v>
      </c>
      <c r="B154" s="146" t="s">
        <v>144</v>
      </c>
      <c r="C154" s="146"/>
      <c r="D154" s="146"/>
      <c r="E154" s="146"/>
      <c r="F154" s="146"/>
      <c r="G154" s="54">
        <f t="shared" ref="G154:I155" si="52">SUM(G155)</f>
        <v>90000</v>
      </c>
      <c r="H154" s="54">
        <f t="shared" si="52"/>
        <v>95000</v>
      </c>
      <c r="I154" s="54">
        <f t="shared" si="52"/>
        <v>100000</v>
      </c>
    </row>
    <row r="155" spans="1:9" s="57" customFormat="1" x14ac:dyDescent="0.25">
      <c r="A155" s="55">
        <v>3212</v>
      </c>
      <c r="B155" s="147" t="s">
        <v>145</v>
      </c>
      <c r="C155" s="147"/>
      <c r="D155" s="147"/>
      <c r="E155" s="147"/>
      <c r="F155" s="147"/>
      <c r="G155" s="56">
        <f t="shared" si="52"/>
        <v>90000</v>
      </c>
      <c r="H155" s="56">
        <f t="shared" si="52"/>
        <v>95000</v>
      </c>
      <c r="I155" s="56">
        <f t="shared" si="52"/>
        <v>100000</v>
      </c>
    </row>
    <row r="156" spans="1:9" s="57" customFormat="1" x14ac:dyDescent="0.25">
      <c r="A156" s="57">
        <v>32121</v>
      </c>
      <c r="B156" s="153" t="s">
        <v>35</v>
      </c>
      <c r="C156" s="153"/>
      <c r="D156" s="153"/>
      <c r="E156" s="153"/>
      <c r="F156" s="153"/>
      <c r="G156" s="59">
        <v>90000</v>
      </c>
      <c r="H156" s="59">
        <v>95000</v>
      </c>
      <c r="I156" s="59">
        <v>100000</v>
      </c>
    </row>
    <row r="157" spans="1:9" s="67" customFormat="1" x14ac:dyDescent="0.25">
      <c r="A157" s="53">
        <v>329</v>
      </c>
      <c r="B157" s="146" t="s">
        <v>146</v>
      </c>
      <c r="C157" s="146"/>
      <c r="D157" s="146"/>
      <c r="E157" s="146"/>
      <c r="F157" s="146"/>
      <c r="G157" s="54">
        <f t="shared" ref="G157:I157" si="53">SUM(G158+G161)</f>
        <v>12000</v>
      </c>
      <c r="H157" s="54">
        <f t="shared" si="53"/>
        <v>15000</v>
      </c>
      <c r="I157" s="54">
        <f t="shared" si="53"/>
        <v>18000</v>
      </c>
    </row>
    <row r="158" spans="1:9" s="57" customFormat="1" x14ac:dyDescent="0.25">
      <c r="A158" s="55">
        <v>3295</v>
      </c>
      <c r="B158" s="147" t="s">
        <v>147</v>
      </c>
      <c r="C158" s="147"/>
      <c r="D158" s="147"/>
      <c r="E158" s="147"/>
      <c r="F158" s="147"/>
      <c r="G158" s="56">
        <f t="shared" ref="G158:I158" si="54">SUM(G159:G160)</f>
        <v>12000</v>
      </c>
      <c r="H158" s="56">
        <f t="shared" si="54"/>
        <v>15000</v>
      </c>
      <c r="I158" s="56">
        <f t="shared" si="54"/>
        <v>18000</v>
      </c>
    </row>
    <row r="159" spans="1:9" s="57" customFormat="1" x14ac:dyDescent="0.25">
      <c r="A159" s="57">
        <v>32952</v>
      </c>
      <c r="B159" s="153" t="s">
        <v>44</v>
      </c>
      <c r="C159" s="153"/>
      <c r="D159" s="153"/>
      <c r="E159" s="153"/>
      <c r="F159" s="153"/>
      <c r="G159" s="59">
        <v>0</v>
      </c>
      <c r="H159" s="59">
        <v>0</v>
      </c>
      <c r="I159" s="61"/>
    </row>
    <row r="160" spans="1:9" s="57" customFormat="1" x14ac:dyDescent="0.25">
      <c r="A160" s="57">
        <v>32955</v>
      </c>
      <c r="B160" s="153" t="s">
        <v>148</v>
      </c>
      <c r="C160" s="153"/>
      <c r="D160" s="153"/>
      <c r="E160" s="153"/>
      <c r="F160" s="153"/>
      <c r="G160" s="59">
        <v>12000</v>
      </c>
      <c r="H160" s="59">
        <v>15000</v>
      </c>
      <c r="I160" s="59">
        <v>18000</v>
      </c>
    </row>
    <row r="161" spans="1:9" s="57" customFormat="1" x14ac:dyDescent="0.25">
      <c r="A161" s="55">
        <v>3296</v>
      </c>
      <c r="B161" s="147" t="s">
        <v>149</v>
      </c>
      <c r="C161" s="147"/>
      <c r="D161" s="147"/>
      <c r="E161" s="147"/>
      <c r="F161" s="147"/>
      <c r="G161" s="56">
        <f t="shared" ref="G161:I161" si="55">G162</f>
        <v>0</v>
      </c>
      <c r="H161" s="56">
        <f t="shared" si="55"/>
        <v>0</v>
      </c>
      <c r="I161" s="56">
        <f t="shared" si="55"/>
        <v>0</v>
      </c>
    </row>
    <row r="162" spans="1:9" s="57" customFormat="1" x14ac:dyDescent="0.25">
      <c r="A162" s="57">
        <v>32961</v>
      </c>
      <c r="B162" s="153" t="s">
        <v>149</v>
      </c>
      <c r="C162" s="153"/>
      <c r="D162" s="153"/>
      <c r="E162" s="153"/>
      <c r="F162" s="153"/>
      <c r="G162" s="59">
        <v>0</v>
      </c>
      <c r="H162" s="59">
        <v>0</v>
      </c>
      <c r="I162" s="59">
        <v>0</v>
      </c>
    </row>
    <row r="163" spans="1:9" x14ac:dyDescent="0.25">
      <c r="A163" s="53">
        <v>34</v>
      </c>
      <c r="B163" s="146" t="s">
        <v>150</v>
      </c>
      <c r="C163" s="146"/>
      <c r="D163" s="146"/>
      <c r="E163" s="146"/>
      <c r="F163" s="146"/>
      <c r="G163" s="54">
        <f t="shared" ref="G163:I164" si="56">SUM(G164)</f>
        <v>0</v>
      </c>
      <c r="H163" s="54">
        <f t="shared" si="56"/>
        <v>0</v>
      </c>
      <c r="I163" s="54">
        <f t="shared" si="56"/>
        <v>0</v>
      </c>
    </row>
    <row r="164" spans="1:9" s="67" customFormat="1" x14ac:dyDescent="0.25">
      <c r="A164" s="53">
        <v>343</v>
      </c>
      <c r="B164" s="146" t="s">
        <v>151</v>
      </c>
      <c r="C164" s="146"/>
      <c r="D164" s="146"/>
      <c r="E164" s="146"/>
      <c r="F164" s="146"/>
      <c r="G164" s="54">
        <f t="shared" si="56"/>
        <v>0</v>
      </c>
      <c r="H164" s="54">
        <f t="shared" si="56"/>
        <v>0</v>
      </c>
      <c r="I164" s="54">
        <f t="shared" si="56"/>
        <v>0</v>
      </c>
    </row>
    <row r="165" spans="1:9" s="57" customFormat="1" x14ac:dyDescent="0.25">
      <c r="A165" s="68">
        <v>3433</v>
      </c>
      <c r="B165" s="167" t="s">
        <v>152</v>
      </c>
      <c r="C165" s="167"/>
      <c r="D165" s="167"/>
      <c r="E165" s="167"/>
      <c r="F165" s="167"/>
      <c r="G165" s="63">
        <f t="shared" ref="G165:I165" si="57">SUM(G166:G168)</f>
        <v>0</v>
      </c>
      <c r="H165" s="63">
        <f t="shared" si="57"/>
        <v>0</v>
      </c>
      <c r="I165" s="63">
        <f t="shared" si="57"/>
        <v>0</v>
      </c>
    </row>
    <row r="166" spans="1:9" s="57" customFormat="1" x14ac:dyDescent="0.25">
      <c r="A166" s="57">
        <v>34331</v>
      </c>
      <c r="B166" s="153" t="s">
        <v>36</v>
      </c>
      <c r="C166" s="153"/>
      <c r="D166" s="153"/>
      <c r="E166" s="153"/>
      <c r="F166" s="153"/>
      <c r="G166" s="59">
        <v>0</v>
      </c>
      <c r="H166" s="59">
        <v>0</v>
      </c>
      <c r="I166" s="59">
        <v>0</v>
      </c>
    </row>
    <row r="167" spans="1:9" s="57" customFormat="1" x14ac:dyDescent="0.25">
      <c r="A167" s="57">
        <v>34332</v>
      </c>
      <c r="B167" s="153" t="s">
        <v>37</v>
      </c>
      <c r="C167" s="153"/>
      <c r="D167" s="153"/>
      <c r="E167" s="153"/>
      <c r="F167" s="153"/>
      <c r="G167" s="59">
        <v>0</v>
      </c>
      <c r="H167" s="59">
        <v>0</v>
      </c>
      <c r="I167" s="59">
        <v>0</v>
      </c>
    </row>
    <row r="168" spans="1:9" s="57" customFormat="1" x14ac:dyDescent="0.25">
      <c r="A168" s="57">
        <v>34339</v>
      </c>
      <c r="B168" s="153" t="s">
        <v>38</v>
      </c>
      <c r="C168" s="153"/>
      <c r="D168" s="153"/>
      <c r="E168" s="153"/>
      <c r="F168" s="153"/>
      <c r="G168" s="59">
        <v>0</v>
      </c>
      <c r="H168" s="59">
        <v>0</v>
      </c>
      <c r="I168" s="59">
        <v>0</v>
      </c>
    </row>
    <row r="169" spans="1:9" x14ac:dyDescent="0.25">
      <c r="A169" s="53">
        <v>37</v>
      </c>
      <c r="B169" s="146" t="s">
        <v>153</v>
      </c>
      <c r="C169" s="146"/>
      <c r="D169" s="146"/>
      <c r="E169" s="146"/>
      <c r="F169" s="146"/>
      <c r="G169" s="54">
        <f t="shared" ref="G169:I171" si="58">SUM(G170)</f>
        <v>0</v>
      </c>
      <c r="H169" s="54">
        <f t="shared" si="58"/>
        <v>0</v>
      </c>
      <c r="I169" s="54">
        <f t="shared" si="58"/>
        <v>0</v>
      </c>
    </row>
    <row r="170" spans="1:9" s="67" customFormat="1" x14ac:dyDescent="0.25">
      <c r="A170" s="53">
        <v>372</v>
      </c>
      <c r="B170" s="146" t="s">
        <v>154</v>
      </c>
      <c r="C170" s="146"/>
      <c r="D170" s="146"/>
      <c r="E170" s="146"/>
      <c r="F170" s="146"/>
      <c r="G170" s="54">
        <f t="shared" si="58"/>
        <v>0</v>
      </c>
      <c r="H170" s="54">
        <f t="shared" si="58"/>
        <v>0</v>
      </c>
      <c r="I170" s="54">
        <f t="shared" si="58"/>
        <v>0</v>
      </c>
    </row>
    <row r="171" spans="1:9" s="57" customFormat="1" x14ac:dyDescent="0.25">
      <c r="A171" s="55">
        <v>3722</v>
      </c>
      <c r="B171" s="147" t="s">
        <v>155</v>
      </c>
      <c r="C171" s="147"/>
      <c r="D171" s="147"/>
      <c r="E171" s="147"/>
      <c r="F171" s="147"/>
      <c r="G171" s="56">
        <f t="shared" si="58"/>
        <v>0</v>
      </c>
      <c r="H171" s="56">
        <f t="shared" si="58"/>
        <v>0</v>
      </c>
      <c r="I171" s="56">
        <f t="shared" si="58"/>
        <v>0</v>
      </c>
    </row>
    <row r="172" spans="1:9" s="57" customFormat="1" x14ac:dyDescent="0.25">
      <c r="A172" s="57">
        <v>37229</v>
      </c>
      <c r="B172" s="153" t="s">
        <v>156</v>
      </c>
      <c r="C172" s="153"/>
      <c r="D172" s="153"/>
      <c r="E172" s="153"/>
      <c r="F172" s="153"/>
      <c r="G172" s="59">
        <v>0</v>
      </c>
      <c r="H172" s="59">
        <v>0</v>
      </c>
      <c r="I172" s="59">
        <v>0</v>
      </c>
    </row>
    <row r="173" spans="1:9" s="26" customFormat="1" x14ac:dyDescent="0.25">
      <c r="A173" s="53">
        <v>4</v>
      </c>
      <c r="B173" s="146" t="s">
        <v>5</v>
      </c>
      <c r="C173" s="146"/>
      <c r="D173" s="146"/>
      <c r="E173" s="146"/>
      <c r="F173" s="146"/>
      <c r="G173" s="54">
        <f t="shared" ref="G173:I173" si="59">SUM(G174)</f>
        <v>70000</v>
      </c>
      <c r="H173" s="54">
        <f t="shared" si="59"/>
        <v>75000</v>
      </c>
      <c r="I173" s="54">
        <f t="shared" si="59"/>
        <v>80000</v>
      </c>
    </row>
    <row r="174" spans="1:9" x14ac:dyDescent="0.25">
      <c r="A174" s="53">
        <v>42</v>
      </c>
      <c r="B174" s="146" t="s">
        <v>22</v>
      </c>
      <c r="C174" s="146"/>
      <c r="D174" s="146"/>
      <c r="E174" s="146"/>
      <c r="F174" s="146"/>
      <c r="G174" s="54">
        <f t="shared" ref="G174:I174" si="60">SUM(G175+G180)</f>
        <v>70000</v>
      </c>
      <c r="H174" s="54">
        <f t="shared" si="60"/>
        <v>75000</v>
      </c>
      <c r="I174" s="54">
        <f t="shared" si="60"/>
        <v>80000</v>
      </c>
    </row>
    <row r="175" spans="1:9" s="67" customFormat="1" x14ac:dyDescent="0.25">
      <c r="A175" s="53">
        <v>422</v>
      </c>
      <c r="B175" s="146" t="s">
        <v>26</v>
      </c>
      <c r="C175" s="146"/>
      <c r="D175" s="146"/>
      <c r="E175" s="146"/>
      <c r="F175" s="146"/>
      <c r="G175" s="54">
        <f t="shared" ref="G175:I175" si="61">SUM(G176+G178)</f>
        <v>0</v>
      </c>
      <c r="H175" s="54">
        <f t="shared" si="61"/>
        <v>0</v>
      </c>
      <c r="I175" s="54">
        <f t="shared" si="61"/>
        <v>0</v>
      </c>
    </row>
    <row r="176" spans="1:9" s="57" customFormat="1" x14ac:dyDescent="0.25">
      <c r="A176" s="55">
        <v>4221</v>
      </c>
      <c r="B176" s="147" t="s">
        <v>157</v>
      </c>
      <c r="C176" s="147"/>
      <c r="D176" s="147"/>
      <c r="E176" s="147"/>
      <c r="F176" s="147"/>
      <c r="G176" s="56">
        <f t="shared" ref="G176:I176" si="62">SUM(G177)</f>
        <v>0</v>
      </c>
      <c r="H176" s="56">
        <f t="shared" si="62"/>
        <v>0</v>
      </c>
      <c r="I176" s="56">
        <f t="shared" si="62"/>
        <v>0</v>
      </c>
    </row>
    <row r="177" spans="1:9" s="57" customFormat="1" x14ac:dyDescent="0.25">
      <c r="A177" s="57">
        <v>42211</v>
      </c>
      <c r="B177" s="153" t="s">
        <v>158</v>
      </c>
      <c r="C177" s="153"/>
      <c r="D177" s="153"/>
      <c r="E177" s="153"/>
      <c r="F177" s="153"/>
      <c r="G177" s="59">
        <v>0</v>
      </c>
      <c r="H177" s="59">
        <v>0</v>
      </c>
      <c r="I177" s="59">
        <v>0</v>
      </c>
    </row>
    <row r="178" spans="1:9" s="57" customFormat="1" x14ac:dyDescent="0.25">
      <c r="A178" s="55">
        <v>4226</v>
      </c>
      <c r="B178" s="147" t="s">
        <v>159</v>
      </c>
      <c r="C178" s="147"/>
      <c r="D178" s="147"/>
      <c r="E178" s="147"/>
      <c r="F178" s="147"/>
      <c r="G178" s="56">
        <f t="shared" ref="G178:I178" si="63">SUM(G179)</f>
        <v>0</v>
      </c>
      <c r="H178" s="56">
        <f t="shared" si="63"/>
        <v>0</v>
      </c>
      <c r="I178" s="56">
        <f t="shared" si="63"/>
        <v>0</v>
      </c>
    </row>
    <row r="179" spans="1:9" s="57" customFormat="1" x14ac:dyDescent="0.25">
      <c r="A179" s="57">
        <v>42261</v>
      </c>
      <c r="B179" s="153" t="s">
        <v>160</v>
      </c>
      <c r="C179" s="153"/>
      <c r="D179" s="153"/>
      <c r="E179" s="153"/>
      <c r="F179" s="153"/>
      <c r="G179" s="59">
        <v>0</v>
      </c>
      <c r="H179" s="59">
        <v>0</v>
      </c>
      <c r="I179" s="59">
        <v>0</v>
      </c>
    </row>
    <row r="180" spans="1:9" s="67" customFormat="1" x14ac:dyDescent="0.25">
      <c r="A180" s="53">
        <v>424</v>
      </c>
      <c r="B180" s="146" t="s">
        <v>161</v>
      </c>
      <c r="C180" s="146"/>
      <c r="D180" s="146"/>
      <c r="E180" s="146"/>
      <c r="F180" s="146"/>
      <c r="G180" s="54">
        <f t="shared" ref="G180:I180" si="64">SUM(G181)</f>
        <v>70000</v>
      </c>
      <c r="H180" s="54">
        <f t="shared" si="64"/>
        <v>75000</v>
      </c>
      <c r="I180" s="54">
        <f t="shared" si="64"/>
        <v>80000</v>
      </c>
    </row>
    <row r="181" spans="1:9" s="26" customFormat="1" x14ac:dyDescent="0.25">
      <c r="A181" s="55">
        <v>4241</v>
      </c>
      <c r="B181" s="147" t="s">
        <v>162</v>
      </c>
      <c r="C181" s="147"/>
      <c r="D181" s="147"/>
      <c r="E181" s="147"/>
      <c r="F181" s="147"/>
      <c r="G181" s="56">
        <f t="shared" ref="G181:I181" si="65">SUM(G182:G183)</f>
        <v>70000</v>
      </c>
      <c r="H181" s="56">
        <f t="shared" si="65"/>
        <v>75000</v>
      </c>
      <c r="I181" s="56">
        <f t="shared" si="65"/>
        <v>80000</v>
      </c>
    </row>
    <row r="182" spans="1:9" s="26" customFormat="1" x14ac:dyDescent="0.25">
      <c r="A182" s="57">
        <v>42411</v>
      </c>
      <c r="B182" s="153" t="s">
        <v>163</v>
      </c>
      <c r="C182" s="153"/>
      <c r="D182" s="153"/>
      <c r="E182" s="153"/>
      <c r="F182" s="153"/>
      <c r="G182" s="59">
        <v>1500</v>
      </c>
      <c r="H182" s="59">
        <v>1500</v>
      </c>
      <c r="I182" s="59">
        <v>1500</v>
      </c>
    </row>
    <row r="183" spans="1:9" s="26" customFormat="1" x14ac:dyDescent="0.25">
      <c r="A183" s="57">
        <v>42415</v>
      </c>
      <c r="B183" s="153" t="s">
        <v>257</v>
      </c>
      <c r="C183" s="153"/>
      <c r="D183" s="153"/>
      <c r="E183" s="153"/>
      <c r="F183" s="153"/>
      <c r="G183" s="59">
        <v>68500</v>
      </c>
      <c r="H183" s="59">
        <v>73500</v>
      </c>
      <c r="I183" s="59">
        <v>78500</v>
      </c>
    </row>
    <row r="184" spans="1:9" s="57" customFormat="1" x14ac:dyDescent="0.25">
      <c r="B184" s="97"/>
      <c r="C184" s="97"/>
      <c r="D184" s="97"/>
      <c r="E184" s="97"/>
      <c r="F184" s="97"/>
      <c r="G184" s="60"/>
      <c r="H184" s="61"/>
      <c r="I184" s="61"/>
    </row>
    <row r="185" spans="1:9" ht="15" customHeight="1" x14ac:dyDescent="0.25">
      <c r="A185" s="163" t="s">
        <v>284</v>
      </c>
      <c r="B185" s="163"/>
      <c r="C185" s="163"/>
      <c r="D185" s="163"/>
      <c r="E185" s="163"/>
      <c r="F185" s="163"/>
      <c r="G185" s="163"/>
      <c r="H185" s="163"/>
      <c r="I185" s="163"/>
    </row>
    <row r="186" spans="1:9" s="26" customFormat="1" x14ac:dyDescent="0.25">
      <c r="A186" s="49" t="s">
        <v>132</v>
      </c>
      <c r="B186" s="144" t="s">
        <v>71</v>
      </c>
      <c r="C186" s="144"/>
      <c r="D186" s="144"/>
      <c r="E186" s="144"/>
      <c r="F186" s="144"/>
      <c r="G186" s="50">
        <f t="shared" ref="G186:I186" si="66">SUM(G187+G198+G212)</f>
        <v>450000</v>
      </c>
      <c r="H186" s="50">
        <f t="shared" si="66"/>
        <v>200000</v>
      </c>
      <c r="I186" s="50">
        <f t="shared" si="66"/>
        <v>200000</v>
      </c>
    </row>
    <row r="187" spans="1:9" s="26" customFormat="1" x14ac:dyDescent="0.25">
      <c r="A187" s="51" t="s">
        <v>164</v>
      </c>
      <c r="B187" s="154" t="s">
        <v>285</v>
      </c>
      <c r="C187" s="154"/>
      <c r="D187" s="154"/>
      <c r="E187" s="154"/>
      <c r="F187" s="154"/>
      <c r="G187" s="52">
        <f t="shared" ref="G187:I187" si="67">SUM(G188)</f>
        <v>200000</v>
      </c>
      <c r="H187" s="52">
        <f t="shared" si="67"/>
        <v>200000</v>
      </c>
      <c r="I187" s="52">
        <f t="shared" si="67"/>
        <v>200000</v>
      </c>
    </row>
    <row r="188" spans="1:9" s="26" customFormat="1" x14ac:dyDescent="0.25">
      <c r="A188" s="53">
        <v>3</v>
      </c>
      <c r="B188" s="146" t="s">
        <v>12</v>
      </c>
      <c r="C188" s="146"/>
      <c r="D188" s="146"/>
      <c r="E188" s="146"/>
      <c r="F188" s="146"/>
      <c r="G188" s="54">
        <f t="shared" ref="G188:I188" si="68">SUM(G189+G194)</f>
        <v>200000</v>
      </c>
      <c r="H188" s="54">
        <f t="shared" si="68"/>
        <v>200000</v>
      </c>
      <c r="I188" s="54">
        <f t="shared" si="68"/>
        <v>200000</v>
      </c>
    </row>
    <row r="189" spans="1:9" x14ac:dyDescent="0.25">
      <c r="A189" s="53">
        <v>32</v>
      </c>
      <c r="B189" s="146" t="s">
        <v>16</v>
      </c>
      <c r="C189" s="146"/>
      <c r="D189" s="146"/>
      <c r="E189" s="146"/>
      <c r="F189" s="146"/>
      <c r="G189" s="54">
        <f t="shared" ref="G189:I190" si="69">SUM(G190)</f>
        <v>111500</v>
      </c>
      <c r="H189" s="54">
        <f t="shared" si="69"/>
        <v>111500</v>
      </c>
      <c r="I189" s="54">
        <f t="shared" si="69"/>
        <v>111500</v>
      </c>
    </row>
    <row r="190" spans="1:9" s="67" customFormat="1" x14ac:dyDescent="0.25">
      <c r="A190" s="53">
        <v>322</v>
      </c>
      <c r="B190" s="146" t="s">
        <v>165</v>
      </c>
      <c r="C190" s="146"/>
      <c r="D190" s="146"/>
      <c r="E190" s="146"/>
      <c r="F190" s="146"/>
      <c r="G190" s="54">
        <f t="shared" si="69"/>
        <v>111500</v>
      </c>
      <c r="H190" s="54">
        <f t="shared" si="69"/>
        <v>111500</v>
      </c>
      <c r="I190" s="54">
        <f t="shared" si="69"/>
        <v>111500</v>
      </c>
    </row>
    <row r="191" spans="1:9" s="57" customFormat="1" x14ac:dyDescent="0.25">
      <c r="A191" s="55">
        <v>3222</v>
      </c>
      <c r="B191" s="147" t="s">
        <v>41</v>
      </c>
      <c r="C191" s="147"/>
      <c r="D191" s="147"/>
      <c r="E191" s="147"/>
      <c r="F191" s="147"/>
      <c r="G191" s="56">
        <f t="shared" ref="G191:I191" si="70">SUM(G192+G193)</f>
        <v>111500</v>
      </c>
      <c r="H191" s="56">
        <f t="shared" si="70"/>
        <v>111500</v>
      </c>
      <c r="I191" s="56">
        <f t="shared" si="70"/>
        <v>111500</v>
      </c>
    </row>
    <row r="192" spans="1:9" s="57" customFormat="1" x14ac:dyDescent="0.25">
      <c r="A192" s="57">
        <v>32222</v>
      </c>
      <c r="B192" s="153" t="s">
        <v>166</v>
      </c>
      <c r="C192" s="153"/>
      <c r="D192" s="153"/>
      <c r="E192" s="153"/>
      <c r="F192" s="153"/>
      <c r="G192" s="59">
        <v>0</v>
      </c>
      <c r="H192" s="59">
        <v>0</v>
      </c>
      <c r="I192" s="59">
        <v>0</v>
      </c>
    </row>
    <row r="193" spans="1:12" s="57" customFormat="1" x14ac:dyDescent="0.25">
      <c r="A193" s="57">
        <v>32999</v>
      </c>
      <c r="B193" s="153" t="s">
        <v>146</v>
      </c>
      <c r="C193" s="153"/>
      <c r="D193" s="153"/>
      <c r="E193" s="153"/>
      <c r="F193" s="153"/>
      <c r="G193" s="59">
        <v>111500</v>
      </c>
      <c r="H193" s="59">
        <v>111500</v>
      </c>
      <c r="I193" s="59">
        <v>111500</v>
      </c>
    </row>
    <row r="194" spans="1:12" x14ac:dyDescent="0.25">
      <c r="A194" s="53">
        <v>37</v>
      </c>
      <c r="B194" s="146" t="s">
        <v>25</v>
      </c>
      <c r="C194" s="146"/>
      <c r="D194" s="146"/>
      <c r="E194" s="146"/>
      <c r="F194" s="146"/>
      <c r="G194" s="54">
        <f t="shared" ref="G194:I196" si="71">SUM(G195)</f>
        <v>88500</v>
      </c>
      <c r="H194" s="54">
        <f t="shared" si="71"/>
        <v>88500</v>
      </c>
      <c r="I194" s="54">
        <f t="shared" si="71"/>
        <v>88500</v>
      </c>
    </row>
    <row r="195" spans="1:12" s="67" customFormat="1" x14ac:dyDescent="0.25">
      <c r="A195" s="53">
        <v>372</v>
      </c>
      <c r="B195" s="146" t="s">
        <v>167</v>
      </c>
      <c r="C195" s="146"/>
      <c r="D195" s="146"/>
      <c r="E195" s="146"/>
      <c r="F195" s="146"/>
      <c r="G195" s="54">
        <f t="shared" si="71"/>
        <v>88500</v>
      </c>
      <c r="H195" s="54">
        <f t="shared" si="71"/>
        <v>88500</v>
      </c>
      <c r="I195" s="54">
        <f t="shared" si="71"/>
        <v>88500</v>
      </c>
    </row>
    <row r="196" spans="1:12" s="57" customFormat="1" x14ac:dyDescent="0.25">
      <c r="A196" s="55">
        <v>3722</v>
      </c>
      <c r="B196" s="147" t="s">
        <v>168</v>
      </c>
      <c r="C196" s="147"/>
      <c r="D196" s="147"/>
      <c r="E196" s="147"/>
      <c r="F196" s="147"/>
      <c r="G196" s="56">
        <f t="shared" si="71"/>
        <v>88500</v>
      </c>
      <c r="H196" s="56">
        <f t="shared" si="71"/>
        <v>88500</v>
      </c>
      <c r="I196" s="56">
        <f t="shared" si="71"/>
        <v>88500</v>
      </c>
    </row>
    <row r="197" spans="1:12" s="57" customFormat="1" x14ac:dyDescent="0.25">
      <c r="A197" s="57">
        <v>37229</v>
      </c>
      <c r="B197" s="153" t="s">
        <v>169</v>
      </c>
      <c r="C197" s="153"/>
      <c r="D197" s="153"/>
      <c r="E197" s="153"/>
      <c r="F197" s="153"/>
      <c r="G197" s="59">
        <v>88500</v>
      </c>
      <c r="H197" s="59">
        <v>88500</v>
      </c>
      <c r="I197" s="59">
        <v>88500</v>
      </c>
      <c r="L197" s="57" t="s">
        <v>27</v>
      </c>
    </row>
    <row r="198" spans="1:12" x14ac:dyDescent="0.25">
      <c r="A198" s="51" t="s">
        <v>170</v>
      </c>
      <c r="B198" s="145" t="s">
        <v>285</v>
      </c>
      <c r="C198" s="145"/>
      <c r="D198" s="145"/>
      <c r="E198" s="145"/>
      <c r="F198" s="145"/>
      <c r="G198" s="52">
        <f t="shared" ref="G198:I200" si="72">SUM(G199)</f>
        <v>250000</v>
      </c>
      <c r="H198" s="52">
        <f t="shared" si="72"/>
        <v>0</v>
      </c>
      <c r="I198" s="52">
        <f t="shared" si="72"/>
        <v>0</v>
      </c>
    </row>
    <row r="199" spans="1:12" s="26" customFormat="1" x14ac:dyDescent="0.25">
      <c r="A199" s="53">
        <v>4</v>
      </c>
      <c r="B199" s="146" t="s">
        <v>5</v>
      </c>
      <c r="C199" s="146"/>
      <c r="D199" s="146"/>
      <c r="E199" s="146"/>
      <c r="F199" s="146"/>
      <c r="G199" s="54">
        <f t="shared" si="72"/>
        <v>250000</v>
      </c>
      <c r="H199" s="54">
        <f t="shared" si="72"/>
        <v>0</v>
      </c>
      <c r="I199" s="54">
        <f t="shared" si="72"/>
        <v>0</v>
      </c>
    </row>
    <row r="200" spans="1:12" x14ac:dyDescent="0.25">
      <c r="A200" s="53">
        <v>42</v>
      </c>
      <c r="B200" s="146" t="s">
        <v>22</v>
      </c>
      <c r="C200" s="146"/>
      <c r="D200" s="146"/>
      <c r="E200" s="146"/>
      <c r="F200" s="146"/>
      <c r="G200" s="54">
        <f>SUM(G201+G207)</f>
        <v>250000</v>
      </c>
      <c r="H200" s="54">
        <f t="shared" si="72"/>
        <v>0</v>
      </c>
      <c r="I200" s="54">
        <f t="shared" si="72"/>
        <v>0</v>
      </c>
    </row>
    <row r="201" spans="1:12" s="67" customFormat="1" x14ac:dyDescent="0.25">
      <c r="A201" s="53">
        <v>424</v>
      </c>
      <c r="B201" s="146" t="s">
        <v>161</v>
      </c>
      <c r="C201" s="146"/>
      <c r="D201" s="146"/>
      <c r="E201" s="146"/>
      <c r="F201" s="146"/>
      <c r="G201" s="54">
        <f t="shared" ref="G201:I201" si="73">SUM(G202+G204)</f>
        <v>0</v>
      </c>
      <c r="H201" s="54">
        <f t="shared" si="73"/>
        <v>0</v>
      </c>
      <c r="I201" s="54">
        <f t="shared" si="73"/>
        <v>0</v>
      </c>
    </row>
    <row r="202" spans="1:12" s="57" customFormat="1" x14ac:dyDescent="0.25">
      <c r="A202" s="55">
        <v>4241</v>
      </c>
      <c r="B202" s="147" t="s">
        <v>162</v>
      </c>
      <c r="C202" s="147"/>
      <c r="D202" s="147"/>
      <c r="E202" s="147"/>
      <c r="F202" s="147"/>
      <c r="G202" s="56">
        <f t="shared" ref="G202:I202" si="74">SUM(G203)</f>
        <v>0</v>
      </c>
      <c r="H202" s="56">
        <f t="shared" si="74"/>
        <v>0</v>
      </c>
      <c r="I202" s="56">
        <f t="shared" si="74"/>
        <v>0</v>
      </c>
    </row>
    <row r="203" spans="1:12" s="57" customFormat="1" x14ac:dyDescent="0.25">
      <c r="A203" s="57">
        <v>42411</v>
      </c>
      <c r="B203" s="153" t="s">
        <v>163</v>
      </c>
      <c r="C203" s="153"/>
      <c r="D203" s="153"/>
      <c r="E203" s="153"/>
      <c r="F203" s="153"/>
      <c r="G203" s="59">
        <v>0</v>
      </c>
      <c r="H203" s="59">
        <v>0</v>
      </c>
      <c r="I203" s="59">
        <v>0</v>
      </c>
    </row>
    <row r="204" spans="1:12" s="57" customFormat="1" x14ac:dyDescent="0.25">
      <c r="A204" s="55">
        <v>4227</v>
      </c>
      <c r="B204" s="147" t="s">
        <v>171</v>
      </c>
      <c r="C204" s="147"/>
      <c r="D204" s="147"/>
      <c r="E204" s="147"/>
      <c r="F204" s="147"/>
      <c r="G204" s="56">
        <f>SUM(G205:G206)</f>
        <v>0</v>
      </c>
      <c r="H204" s="56">
        <f t="shared" ref="H204" si="75">SUM(H205:H211)</f>
        <v>0</v>
      </c>
      <c r="I204" s="105">
        <v>0</v>
      </c>
    </row>
    <row r="205" spans="1:12" s="57" customFormat="1" x14ac:dyDescent="0.25">
      <c r="A205" s="57">
        <v>42272</v>
      </c>
      <c r="B205" s="153" t="s">
        <v>172</v>
      </c>
      <c r="C205" s="153"/>
      <c r="D205" s="153"/>
      <c r="E205" s="153"/>
      <c r="F205" s="153"/>
      <c r="G205" s="59">
        <v>0</v>
      </c>
      <c r="H205" s="59">
        <v>0</v>
      </c>
      <c r="I205" s="59">
        <v>0</v>
      </c>
    </row>
    <row r="206" spans="1:12" s="57" customFormat="1" x14ac:dyDescent="0.25">
      <c r="A206" s="57">
        <v>42273</v>
      </c>
      <c r="B206" s="101" t="s">
        <v>173</v>
      </c>
      <c r="C206" s="101"/>
      <c r="D206" s="101"/>
      <c r="E206" s="101"/>
      <c r="F206" s="101"/>
      <c r="G206" s="59">
        <v>0</v>
      </c>
      <c r="H206" s="59">
        <v>0</v>
      </c>
      <c r="I206" s="59">
        <v>0</v>
      </c>
    </row>
    <row r="207" spans="1:12" s="57" customFormat="1" x14ac:dyDescent="0.25">
      <c r="A207" s="103">
        <v>45</v>
      </c>
      <c r="B207" s="104" t="s">
        <v>292</v>
      </c>
      <c r="C207" s="104"/>
      <c r="D207" s="104"/>
      <c r="E207" s="104"/>
      <c r="F207" s="104"/>
      <c r="G207" s="106">
        <f t="shared" ref="G207:I209" si="76">G208</f>
        <v>250000</v>
      </c>
      <c r="H207" s="106">
        <f t="shared" si="76"/>
        <v>0</v>
      </c>
      <c r="I207" s="106">
        <f t="shared" si="76"/>
        <v>0</v>
      </c>
    </row>
    <row r="208" spans="1:12" s="57" customFormat="1" x14ac:dyDescent="0.25">
      <c r="A208" s="103">
        <v>451</v>
      </c>
      <c r="B208" s="104" t="s">
        <v>287</v>
      </c>
      <c r="C208" s="104"/>
      <c r="D208" s="104"/>
      <c r="E208" s="104"/>
      <c r="F208" s="104"/>
      <c r="G208" s="106">
        <f t="shared" si="76"/>
        <v>250000</v>
      </c>
      <c r="H208" s="106">
        <f t="shared" si="76"/>
        <v>0</v>
      </c>
      <c r="I208" s="106">
        <f t="shared" si="76"/>
        <v>0</v>
      </c>
    </row>
    <row r="209" spans="1:9" s="57" customFormat="1" x14ac:dyDescent="0.25">
      <c r="A209" s="103">
        <v>4511</v>
      </c>
      <c r="B209" s="104" t="s">
        <v>287</v>
      </c>
      <c r="C209" s="104"/>
      <c r="D209" s="104"/>
      <c r="E209" s="104"/>
      <c r="F209" s="104"/>
      <c r="G209" s="106">
        <f t="shared" si="76"/>
        <v>250000</v>
      </c>
      <c r="H209" s="106">
        <f t="shared" si="76"/>
        <v>0</v>
      </c>
      <c r="I209" s="106">
        <f t="shared" si="76"/>
        <v>0</v>
      </c>
    </row>
    <row r="210" spans="1:9" s="57" customFormat="1" x14ac:dyDescent="0.25">
      <c r="A210" s="57">
        <v>45111</v>
      </c>
      <c r="B210" s="101" t="s">
        <v>287</v>
      </c>
      <c r="C210" s="101"/>
      <c r="D210" s="101"/>
      <c r="E210" s="101"/>
      <c r="F210" s="101"/>
      <c r="G210" s="59">
        <v>250000</v>
      </c>
      <c r="H210" s="59">
        <v>0</v>
      </c>
      <c r="I210" s="59">
        <v>0</v>
      </c>
    </row>
    <row r="211" spans="1:9" s="57" customFormat="1" x14ac:dyDescent="0.25">
      <c r="B211" s="153"/>
      <c r="C211" s="153"/>
      <c r="D211" s="153"/>
      <c r="E211" s="153"/>
      <c r="F211" s="153"/>
      <c r="G211" s="59"/>
      <c r="H211" s="59"/>
      <c r="I211" s="59"/>
    </row>
    <row r="212" spans="1:9" s="26" customFormat="1" x14ac:dyDescent="0.25">
      <c r="A212" s="51" t="s">
        <v>174</v>
      </c>
      <c r="B212" s="145" t="s">
        <v>175</v>
      </c>
      <c r="C212" s="145"/>
      <c r="D212" s="145"/>
      <c r="E212" s="145"/>
      <c r="F212" s="145"/>
      <c r="G212" s="52">
        <f t="shared" ref="G212:I216" si="77">SUM(G213)</f>
        <v>0</v>
      </c>
      <c r="H212" s="52">
        <f t="shared" si="77"/>
        <v>0</v>
      </c>
      <c r="I212" s="52">
        <f t="shared" si="77"/>
        <v>0</v>
      </c>
    </row>
    <row r="213" spans="1:9" s="26" customFormat="1" x14ac:dyDescent="0.25">
      <c r="A213" s="53">
        <v>3</v>
      </c>
      <c r="B213" s="146" t="s">
        <v>12</v>
      </c>
      <c r="C213" s="146"/>
      <c r="D213" s="146"/>
      <c r="E213" s="146"/>
      <c r="F213" s="146"/>
      <c r="G213" s="54">
        <f t="shared" si="77"/>
        <v>0</v>
      </c>
      <c r="H213" s="54">
        <f t="shared" si="77"/>
        <v>0</v>
      </c>
      <c r="I213" s="54">
        <f t="shared" si="77"/>
        <v>0</v>
      </c>
    </row>
    <row r="214" spans="1:9" x14ac:dyDescent="0.25">
      <c r="A214" s="53">
        <v>32</v>
      </c>
      <c r="B214" s="146" t="s">
        <v>16</v>
      </c>
      <c r="C214" s="146"/>
      <c r="D214" s="146"/>
      <c r="E214" s="146"/>
      <c r="F214" s="146"/>
      <c r="G214" s="54">
        <f t="shared" si="77"/>
        <v>0</v>
      </c>
      <c r="H214" s="54">
        <f t="shared" si="77"/>
        <v>0</v>
      </c>
      <c r="I214" s="54">
        <f t="shared" si="77"/>
        <v>0</v>
      </c>
    </row>
    <row r="215" spans="1:9" s="57" customFormat="1" x14ac:dyDescent="0.25">
      <c r="A215" s="68">
        <v>322</v>
      </c>
      <c r="B215" s="167" t="s">
        <v>165</v>
      </c>
      <c r="C215" s="167"/>
      <c r="D215" s="167"/>
      <c r="E215" s="167"/>
      <c r="F215" s="167"/>
      <c r="G215" s="54">
        <f t="shared" si="77"/>
        <v>0</v>
      </c>
      <c r="H215" s="54">
        <f t="shared" si="77"/>
        <v>0</v>
      </c>
      <c r="I215" s="54">
        <f t="shared" si="77"/>
        <v>0</v>
      </c>
    </row>
    <row r="216" spans="1:9" x14ac:dyDescent="0.25">
      <c r="A216" s="55">
        <v>3222</v>
      </c>
      <c r="B216" s="147" t="s">
        <v>41</v>
      </c>
      <c r="C216" s="147"/>
      <c r="D216" s="147"/>
      <c r="E216" s="147"/>
      <c r="F216" s="147"/>
      <c r="G216" s="56">
        <f t="shared" si="77"/>
        <v>0</v>
      </c>
      <c r="H216" s="56">
        <f t="shared" si="77"/>
        <v>0</v>
      </c>
      <c r="I216" s="56">
        <f t="shared" si="77"/>
        <v>0</v>
      </c>
    </row>
    <row r="217" spans="1:9" x14ac:dyDescent="0.25">
      <c r="A217" s="57">
        <v>32224</v>
      </c>
      <c r="B217" s="153" t="s">
        <v>166</v>
      </c>
      <c r="C217" s="153"/>
      <c r="D217" s="153"/>
      <c r="E217" s="153"/>
      <c r="F217" s="153"/>
      <c r="G217" s="59">
        <v>0</v>
      </c>
      <c r="H217" s="59">
        <v>0</v>
      </c>
      <c r="I217" s="59">
        <v>0</v>
      </c>
    </row>
    <row r="218" spans="1:9" x14ac:dyDescent="0.25">
      <c r="A218" s="57"/>
      <c r="B218" s="97"/>
      <c r="C218" s="97"/>
      <c r="D218" s="97"/>
      <c r="E218" s="97"/>
      <c r="F218" s="97"/>
      <c r="G218" s="60"/>
      <c r="H218" s="61"/>
      <c r="I218" s="61"/>
    </row>
    <row r="219" spans="1:9" ht="15" customHeight="1" x14ac:dyDescent="0.25">
      <c r="A219" s="163" t="s">
        <v>176</v>
      </c>
      <c r="B219" s="163"/>
      <c r="C219" s="163"/>
      <c r="D219" s="163"/>
      <c r="E219" s="163"/>
      <c r="F219" s="163"/>
      <c r="G219" s="163"/>
      <c r="H219" s="163"/>
      <c r="I219" s="163"/>
    </row>
    <row r="220" spans="1:9" s="26" customFormat="1" x14ac:dyDescent="0.25">
      <c r="A220" s="49" t="s">
        <v>177</v>
      </c>
      <c r="B220" s="144" t="s">
        <v>178</v>
      </c>
      <c r="C220" s="144"/>
      <c r="D220" s="144"/>
      <c r="E220" s="144"/>
      <c r="F220" s="144"/>
      <c r="G220" s="50">
        <f>SUM(G221+G307+G330+G338+G346)</f>
        <v>0</v>
      </c>
      <c r="H220" s="50">
        <f>SUM(H221+H307+H330+H338+H346)</f>
        <v>0</v>
      </c>
      <c r="I220" s="50">
        <f>SUM(I221+I307+I330+I338+I346)</f>
        <v>0</v>
      </c>
    </row>
    <row r="221" spans="1:9" s="26" customFormat="1" x14ac:dyDescent="0.25">
      <c r="A221" s="51" t="s">
        <v>174</v>
      </c>
      <c r="B221" s="145" t="s">
        <v>179</v>
      </c>
      <c r="C221" s="145"/>
      <c r="D221" s="145"/>
      <c r="E221" s="145"/>
      <c r="F221" s="145"/>
      <c r="G221" s="52">
        <f t="shared" ref="G221:I221" si="78">SUM(G222)</f>
        <v>0</v>
      </c>
      <c r="H221" s="52">
        <f t="shared" si="78"/>
        <v>0</v>
      </c>
      <c r="I221" s="52">
        <f t="shared" si="78"/>
        <v>0</v>
      </c>
    </row>
    <row r="222" spans="1:9" s="26" customFormat="1" x14ac:dyDescent="0.25">
      <c r="A222" s="53">
        <v>3</v>
      </c>
      <c r="B222" s="146" t="s">
        <v>13</v>
      </c>
      <c r="C222" s="146"/>
      <c r="D222" s="146"/>
      <c r="E222" s="146"/>
      <c r="F222" s="146"/>
      <c r="G222" s="54">
        <f>SUM(G223+G300)</f>
        <v>0</v>
      </c>
      <c r="H222" s="54">
        <f>SUM(H223+H300)</f>
        <v>0</v>
      </c>
      <c r="I222" s="54">
        <f>SUM(I223+I300)</f>
        <v>0</v>
      </c>
    </row>
    <row r="223" spans="1:9" s="26" customFormat="1" x14ac:dyDescent="0.25">
      <c r="A223" s="53">
        <v>32</v>
      </c>
      <c r="B223" s="146" t="s">
        <v>16</v>
      </c>
      <c r="C223" s="146"/>
      <c r="D223" s="146"/>
      <c r="E223" s="146"/>
      <c r="F223" s="146"/>
      <c r="G223" s="54">
        <f>SUM(G224+G234+G256+G288)</f>
        <v>0</v>
      </c>
      <c r="H223" s="54">
        <f>SUM(H224+H234+H256+H288)</f>
        <v>0</v>
      </c>
      <c r="I223" s="54">
        <f>SUM(I224+I234+I256+I288)</f>
        <v>0</v>
      </c>
    </row>
    <row r="224" spans="1:9" s="67" customFormat="1" x14ac:dyDescent="0.25">
      <c r="A224" s="53">
        <v>321</v>
      </c>
      <c r="B224" s="146" t="s">
        <v>144</v>
      </c>
      <c r="C224" s="146"/>
      <c r="D224" s="146"/>
      <c r="E224" s="146"/>
      <c r="F224" s="146"/>
      <c r="G224" s="54">
        <f t="shared" ref="G224:I224" si="79">SUM(G225+G228+G231)</f>
        <v>0</v>
      </c>
      <c r="H224" s="54">
        <f t="shared" si="79"/>
        <v>0</v>
      </c>
      <c r="I224" s="54">
        <f t="shared" si="79"/>
        <v>0</v>
      </c>
    </row>
    <row r="225" spans="1:9" s="57" customFormat="1" x14ac:dyDescent="0.25">
      <c r="A225" s="55">
        <v>3211</v>
      </c>
      <c r="B225" s="147" t="s">
        <v>180</v>
      </c>
      <c r="C225" s="147"/>
      <c r="D225" s="147"/>
      <c r="E225" s="147"/>
      <c r="F225" s="147"/>
      <c r="G225" s="56">
        <f t="shared" ref="G225:I225" si="80">SUM(G226:G227)</f>
        <v>0</v>
      </c>
      <c r="H225" s="56">
        <f t="shared" si="80"/>
        <v>0</v>
      </c>
      <c r="I225" s="56">
        <f t="shared" si="80"/>
        <v>0</v>
      </c>
    </row>
    <row r="226" spans="1:9" s="57" customFormat="1" x14ac:dyDescent="0.25">
      <c r="A226" s="57">
        <v>32111</v>
      </c>
      <c r="B226" s="153" t="s">
        <v>181</v>
      </c>
      <c r="C226" s="153"/>
      <c r="D226" s="153"/>
      <c r="E226" s="153"/>
      <c r="F226" s="153"/>
      <c r="G226" s="59"/>
      <c r="H226" s="59"/>
      <c r="I226" s="59"/>
    </row>
    <row r="227" spans="1:9" s="57" customFormat="1" x14ac:dyDescent="0.25">
      <c r="A227" s="80">
        <v>32115</v>
      </c>
      <c r="B227" s="168" t="s">
        <v>182</v>
      </c>
      <c r="C227" s="168"/>
      <c r="D227" s="168"/>
      <c r="E227" s="168"/>
      <c r="F227" s="168"/>
      <c r="G227" s="81"/>
      <c r="H227" s="81"/>
      <c r="I227" s="81"/>
    </row>
    <row r="228" spans="1:9" s="57" customFormat="1" x14ac:dyDescent="0.25">
      <c r="A228" s="55">
        <v>3213</v>
      </c>
      <c r="B228" s="147" t="s">
        <v>183</v>
      </c>
      <c r="C228" s="147"/>
      <c r="D228" s="147"/>
      <c r="E228" s="147"/>
      <c r="F228" s="147"/>
      <c r="G228" s="56">
        <f t="shared" ref="G228:I228" si="81">SUM(G229:G230)</f>
        <v>0</v>
      </c>
      <c r="H228" s="56">
        <f t="shared" si="81"/>
        <v>0</v>
      </c>
      <c r="I228" s="56">
        <f t="shared" si="81"/>
        <v>0</v>
      </c>
    </row>
    <row r="229" spans="1:9" x14ac:dyDescent="0.25">
      <c r="A229" s="57">
        <v>32131</v>
      </c>
      <c r="B229" s="153" t="s">
        <v>184</v>
      </c>
      <c r="C229" s="153"/>
      <c r="D229" s="153"/>
      <c r="E229" s="153"/>
      <c r="F229" s="153"/>
      <c r="G229" s="59"/>
      <c r="H229" s="59"/>
      <c r="I229" s="59"/>
    </row>
    <row r="230" spans="1:9" x14ac:dyDescent="0.25">
      <c r="A230" s="57">
        <v>32132</v>
      </c>
      <c r="B230" s="153" t="s">
        <v>185</v>
      </c>
      <c r="C230" s="153"/>
      <c r="D230" s="153"/>
      <c r="E230" s="153"/>
      <c r="F230" s="153"/>
      <c r="G230" s="59"/>
      <c r="H230" s="59"/>
      <c r="I230" s="59"/>
    </row>
    <row r="231" spans="1:9" s="57" customFormat="1" x14ac:dyDescent="0.25">
      <c r="A231" s="55">
        <v>3214</v>
      </c>
      <c r="B231" s="147" t="s">
        <v>186</v>
      </c>
      <c r="C231" s="147"/>
      <c r="D231" s="147"/>
      <c r="E231" s="147"/>
      <c r="F231" s="147"/>
      <c r="G231" s="56">
        <f t="shared" ref="G231:I231" si="82">SUM(G232+G233)</f>
        <v>0</v>
      </c>
      <c r="H231" s="56">
        <f t="shared" si="82"/>
        <v>0</v>
      </c>
      <c r="I231" s="56">
        <f t="shared" si="82"/>
        <v>0</v>
      </c>
    </row>
    <row r="232" spans="1:9" x14ac:dyDescent="0.25">
      <c r="A232" s="57">
        <v>32141</v>
      </c>
      <c r="B232" s="153" t="s">
        <v>187</v>
      </c>
      <c r="C232" s="153"/>
      <c r="D232" s="153"/>
      <c r="E232" s="153"/>
      <c r="F232" s="153"/>
      <c r="G232" s="59"/>
      <c r="H232" s="59"/>
      <c r="I232" s="59"/>
    </row>
    <row r="233" spans="1:9" x14ac:dyDescent="0.25">
      <c r="A233" s="57">
        <v>32149</v>
      </c>
      <c r="B233" s="97" t="s">
        <v>186</v>
      </c>
      <c r="C233" s="97"/>
      <c r="D233" s="97"/>
      <c r="E233" s="97"/>
      <c r="F233" s="97"/>
      <c r="G233" s="59"/>
      <c r="H233" s="59"/>
      <c r="I233" s="59"/>
    </row>
    <row r="234" spans="1:9" s="67" customFormat="1" x14ac:dyDescent="0.25">
      <c r="A234" s="53">
        <v>322</v>
      </c>
      <c r="B234" s="146" t="s">
        <v>165</v>
      </c>
      <c r="C234" s="146"/>
      <c r="D234" s="146"/>
      <c r="E234" s="146"/>
      <c r="F234" s="146"/>
      <c r="G234" s="54">
        <f t="shared" ref="G234:I234" si="83">SUM(G235+G242+G244+G248+G252+G254)</f>
        <v>0</v>
      </c>
      <c r="H234" s="54">
        <f t="shared" si="83"/>
        <v>0</v>
      </c>
      <c r="I234" s="54">
        <f t="shared" si="83"/>
        <v>0</v>
      </c>
    </row>
    <row r="235" spans="1:9" s="57" customFormat="1" x14ac:dyDescent="0.25">
      <c r="A235" s="55">
        <v>3221</v>
      </c>
      <c r="B235" s="147" t="s">
        <v>188</v>
      </c>
      <c r="C235" s="147"/>
      <c r="D235" s="147"/>
      <c r="E235" s="147"/>
      <c r="F235" s="147"/>
      <c r="G235" s="56">
        <f t="shared" ref="G235:I235" si="84">SUM(G236:G241)</f>
        <v>0</v>
      </c>
      <c r="H235" s="56">
        <f t="shared" si="84"/>
        <v>0</v>
      </c>
      <c r="I235" s="56">
        <f t="shared" si="84"/>
        <v>0</v>
      </c>
    </row>
    <row r="236" spans="1:9" s="57" customFormat="1" x14ac:dyDescent="0.25">
      <c r="A236" s="57">
        <v>32211</v>
      </c>
      <c r="B236" s="153" t="s">
        <v>189</v>
      </c>
      <c r="C236" s="153"/>
      <c r="D236" s="153"/>
      <c r="E236" s="153"/>
      <c r="F236" s="153"/>
      <c r="G236" s="59"/>
      <c r="H236" s="59"/>
      <c r="I236" s="59"/>
    </row>
    <row r="237" spans="1:9" s="57" customFormat="1" x14ac:dyDescent="0.25">
      <c r="A237" s="57">
        <v>32212</v>
      </c>
      <c r="B237" s="153" t="s">
        <v>190</v>
      </c>
      <c r="C237" s="153"/>
      <c r="D237" s="153"/>
      <c r="E237" s="153"/>
      <c r="F237" s="153"/>
      <c r="G237" s="59"/>
      <c r="H237" s="59"/>
      <c r="I237" s="59"/>
    </row>
    <row r="238" spans="1:9" s="57" customFormat="1" x14ac:dyDescent="0.25">
      <c r="A238" s="57">
        <v>32214</v>
      </c>
      <c r="B238" s="153" t="s">
        <v>191</v>
      </c>
      <c r="C238" s="153"/>
      <c r="D238" s="153"/>
      <c r="E238" s="153"/>
      <c r="F238" s="153"/>
      <c r="G238" s="59"/>
      <c r="H238" s="59"/>
      <c r="I238" s="59"/>
    </row>
    <row r="239" spans="1:9" s="57" customFormat="1" x14ac:dyDescent="0.25">
      <c r="A239" s="57">
        <v>32216</v>
      </c>
      <c r="B239" s="153" t="s">
        <v>192</v>
      </c>
      <c r="C239" s="153"/>
      <c r="D239" s="153"/>
      <c r="E239" s="153"/>
      <c r="F239" s="153"/>
      <c r="G239" s="59"/>
      <c r="H239" s="59"/>
      <c r="I239" s="59"/>
    </row>
    <row r="240" spans="1:9" s="57" customFormat="1" x14ac:dyDescent="0.25">
      <c r="A240" s="57">
        <v>32219</v>
      </c>
      <c r="B240" s="153" t="s">
        <v>193</v>
      </c>
      <c r="C240" s="153"/>
      <c r="D240" s="153"/>
      <c r="E240" s="153"/>
      <c r="F240" s="153"/>
      <c r="G240" s="59"/>
      <c r="H240" s="59"/>
      <c r="I240" s="59"/>
    </row>
    <row r="241" spans="1:9" s="57" customFormat="1" x14ac:dyDescent="0.25">
      <c r="A241" s="57">
        <v>32222</v>
      </c>
      <c r="B241" s="97" t="s">
        <v>194</v>
      </c>
      <c r="C241" s="97"/>
      <c r="D241" s="97"/>
      <c r="E241" s="97"/>
      <c r="F241" s="97"/>
      <c r="G241" s="59"/>
      <c r="H241" s="59"/>
      <c r="I241" s="59"/>
    </row>
    <row r="242" spans="1:9" s="57" customFormat="1" x14ac:dyDescent="0.25">
      <c r="A242" s="55">
        <v>3222</v>
      </c>
      <c r="B242" s="147" t="s">
        <v>41</v>
      </c>
      <c r="C242" s="147"/>
      <c r="D242" s="147"/>
      <c r="E242" s="147"/>
      <c r="F242" s="147"/>
      <c r="G242" s="56">
        <f t="shared" ref="G242:I242" si="85">SUM(G243)</f>
        <v>0</v>
      </c>
      <c r="H242" s="56">
        <f t="shared" si="85"/>
        <v>0</v>
      </c>
      <c r="I242" s="56">
        <f t="shared" si="85"/>
        <v>0</v>
      </c>
    </row>
    <row r="243" spans="1:9" s="57" customFormat="1" x14ac:dyDescent="0.25">
      <c r="A243" s="57">
        <v>32224</v>
      </c>
      <c r="B243" s="153" t="s">
        <v>166</v>
      </c>
      <c r="C243" s="153"/>
      <c r="D243" s="153"/>
      <c r="E243" s="153"/>
      <c r="F243" s="153"/>
      <c r="G243" s="59">
        <v>0</v>
      </c>
      <c r="H243" s="59">
        <v>0</v>
      </c>
      <c r="I243" s="59">
        <v>0</v>
      </c>
    </row>
    <row r="244" spans="1:9" s="57" customFormat="1" x14ac:dyDescent="0.25">
      <c r="A244" s="55">
        <v>3223</v>
      </c>
      <c r="B244" s="147" t="s">
        <v>195</v>
      </c>
      <c r="C244" s="147"/>
      <c r="D244" s="147"/>
      <c r="E244" s="147"/>
      <c r="F244" s="147"/>
      <c r="G244" s="56">
        <f t="shared" ref="G244:I244" si="86">SUM(G245:G247)</f>
        <v>0</v>
      </c>
      <c r="H244" s="56">
        <f t="shared" si="86"/>
        <v>0</v>
      </c>
      <c r="I244" s="56">
        <f t="shared" si="86"/>
        <v>0</v>
      </c>
    </row>
    <row r="245" spans="1:9" s="57" customFormat="1" x14ac:dyDescent="0.25">
      <c r="A245" s="57">
        <v>32231</v>
      </c>
      <c r="B245" s="153" t="s">
        <v>196</v>
      </c>
      <c r="C245" s="153"/>
      <c r="D245" s="153"/>
      <c r="E245" s="153"/>
      <c r="F245" s="153"/>
      <c r="G245" s="59"/>
      <c r="H245" s="59"/>
      <c r="I245" s="59"/>
    </row>
    <row r="246" spans="1:9" s="57" customFormat="1" x14ac:dyDescent="0.25">
      <c r="A246" s="57">
        <v>32233</v>
      </c>
      <c r="B246" s="153" t="s">
        <v>197</v>
      </c>
      <c r="C246" s="153"/>
      <c r="D246" s="153"/>
      <c r="E246" s="153"/>
      <c r="F246" s="153"/>
      <c r="G246" s="59"/>
      <c r="H246" s="59"/>
      <c r="I246" s="59"/>
    </row>
    <row r="247" spans="1:9" s="57" customFormat="1" x14ac:dyDescent="0.25">
      <c r="A247" s="57">
        <v>32234</v>
      </c>
      <c r="B247" s="153" t="s">
        <v>198</v>
      </c>
      <c r="C247" s="153"/>
      <c r="D247" s="153"/>
      <c r="E247" s="153"/>
      <c r="F247" s="153"/>
      <c r="G247" s="59"/>
      <c r="H247" s="59"/>
      <c r="I247" s="59"/>
    </row>
    <row r="248" spans="1:9" s="57" customFormat="1" x14ac:dyDescent="0.25">
      <c r="A248" s="55">
        <v>3224</v>
      </c>
      <c r="B248" s="147" t="s">
        <v>199</v>
      </c>
      <c r="C248" s="147"/>
      <c r="D248" s="147"/>
      <c r="E248" s="147"/>
      <c r="F248" s="147"/>
      <c r="G248" s="56">
        <f t="shared" ref="G248:I248" si="87">SUM(G249:G251)</f>
        <v>0</v>
      </c>
      <c r="H248" s="56">
        <f t="shared" si="87"/>
        <v>0</v>
      </c>
      <c r="I248" s="56">
        <f t="shared" si="87"/>
        <v>0</v>
      </c>
    </row>
    <row r="249" spans="1:9" s="57" customFormat="1" x14ac:dyDescent="0.25">
      <c r="A249" s="57">
        <v>32241</v>
      </c>
      <c r="B249" s="153" t="s">
        <v>200</v>
      </c>
      <c r="C249" s="153"/>
      <c r="D249" s="153"/>
      <c r="E249" s="153"/>
      <c r="F249" s="153"/>
      <c r="G249" s="59"/>
      <c r="H249" s="59"/>
      <c r="I249" s="59"/>
    </row>
    <row r="250" spans="1:9" s="57" customFormat="1" x14ac:dyDescent="0.25">
      <c r="A250" s="57">
        <v>32242</v>
      </c>
      <c r="B250" s="153" t="s">
        <v>201</v>
      </c>
      <c r="C250" s="153"/>
      <c r="D250" s="153"/>
      <c r="E250" s="153"/>
      <c r="F250" s="153"/>
      <c r="G250" s="59"/>
      <c r="H250" s="59"/>
      <c r="I250" s="59"/>
    </row>
    <row r="251" spans="1:9" s="57" customFormat="1" x14ac:dyDescent="0.25">
      <c r="A251" s="57">
        <v>32244</v>
      </c>
      <c r="B251" s="153" t="s">
        <v>268</v>
      </c>
      <c r="C251" s="153"/>
      <c r="D251" s="153"/>
      <c r="E251" s="153"/>
      <c r="F251" s="153"/>
      <c r="G251" s="59"/>
      <c r="H251" s="59"/>
      <c r="I251" s="59"/>
    </row>
    <row r="252" spans="1:9" x14ac:dyDescent="0.25">
      <c r="A252" s="55">
        <v>3225</v>
      </c>
      <c r="B252" s="147" t="s">
        <v>202</v>
      </c>
      <c r="C252" s="147"/>
      <c r="D252" s="147"/>
      <c r="E252" s="147"/>
      <c r="F252" s="147"/>
      <c r="G252" s="56">
        <f t="shared" ref="G252:I252" si="88">SUM(G253)</f>
        <v>0</v>
      </c>
      <c r="H252" s="56">
        <f t="shared" si="88"/>
        <v>0</v>
      </c>
      <c r="I252" s="56">
        <f t="shared" si="88"/>
        <v>0</v>
      </c>
    </row>
    <row r="253" spans="1:9" x14ac:dyDescent="0.25">
      <c r="A253" s="57">
        <v>32251</v>
      </c>
      <c r="B253" s="153" t="s">
        <v>202</v>
      </c>
      <c r="C253" s="153"/>
      <c r="D253" s="153"/>
      <c r="E253" s="153"/>
      <c r="F253" s="153"/>
      <c r="G253" s="59"/>
      <c r="H253" s="59"/>
      <c r="I253" s="59"/>
    </row>
    <row r="254" spans="1:9" x14ac:dyDescent="0.25">
      <c r="A254" s="70">
        <v>3227</v>
      </c>
      <c r="B254" s="98" t="s">
        <v>203</v>
      </c>
      <c r="C254" s="98"/>
      <c r="D254" s="98"/>
      <c r="E254" s="98"/>
      <c r="F254" s="98"/>
      <c r="G254" s="62">
        <f t="shared" ref="G254:I254" si="89">SUM(G255)</f>
        <v>0</v>
      </c>
      <c r="H254" s="62">
        <f t="shared" si="89"/>
        <v>0</v>
      </c>
      <c r="I254" s="62">
        <f t="shared" si="89"/>
        <v>0</v>
      </c>
    </row>
    <row r="255" spans="1:9" x14ac:dyDescent="0.25">
      <c r="A255" s="71">
        <v>32271</v>
      </c>
      <c r="B255" s="97" t="s">
        <v>203</v>
      </c>
      <c r="C255" s="97"/>
      <c r="D255" s="97"/>
      <c r="E255" s="97"/>
      <c r="F255" s="97"/>
      <c r="G255" s="59"/>
      <c r="H255" s="59"/>
      <c r="I255" s="59"/>
    </row>
    <row r="256" spans="1:9" s="67" customFormat="1" x14ac:dyDescent="0.25">
      <c r="A256" s="53">
        <v>323</v>
      </c>
      <c r="B256" s="146" t="s">
        <v>204</v>
      </c>
      <c r="C256" s="146"/>
      <c r="D256" s="146"/>
      <c r="E256" s="146"/>
      <c r="F256" s="146"/>
      <c r="G256" s="54">
        <f t="shared" ref="G256:I256" si="90">SUM(G257+G261+G265+G268+G273+G275+G278+G281+G284+G286)</f>
        <v>0</v>
      </c>
      <c r="H256" s="54">
        <f t="shared" si="90"/>
        <v>0</v>
      </c>
      <c r="I256" s="54">
        <f t="shared" si="90"/>
        <v>0</v>
      </c>
    </row>
    <row r="257" spans="1:9" s="57" customFormat="1" x14ac:dyDescent="0.25">
      <c r="A257" s="55">
        <v>3231</v>
      </c>
      <c r="B257" s="147" t="s">
        <v>205</v>
      </c>
      <c r="C257" s="147"/>
      <c r="D257" s="147"/>
      <c r="E257" s="147"/>
      <c r="F257" s="147"/>
      <c r="G257" s="56">
        <f t="shared" ref="G257:I257" si="91">SUM(G258:G260)</f>
        <v>0</v>
      </c>
      <c r="H257" s="56">
        <f t="shared" si="91"/>
        <v>0</v>
      </c>
      <c r="I257" s="56">
        <f t="shared" si="91"/>
        <v>0</v>
      </c>
    </row>
    <row r="258" spans="1:9" s="57" customFormat="1" x14ac:dyDescent="0.25">
      <c r="A258" s="57">
        <v>32311</v>
      </c>
      <c r="B258" s="153" t="s">
        <v>205</v>
      </c>
      <c r="C258" s="153"/>
      <c r="D258" s="153"/>
      <c r="E258" s="153"/>
      <c r="F258" s="153"/>
      <c r="G258" s="59"/>
      <c r="H258" s="59"/>
      <c r="I258" s="59"/>
    </row>
    <row r="259" spans="1:9" s="57" customFormat="1" x14ac:dyDescent="0.25">
      <c r="A259" s="57">
        <v>32313</v>
      </c>
      <c r="B259" s="153" t="s">
        <v>206</v>
      </c>
      <c r="C259" s="153"/>
      <c r="D259" s="153"/>
      <c r="E259" s="153"/>
      <c r="F259" s="153"/>
      <c r="G259" s="59"/>
      <c r="H259" s="59"/>
      <c r="I259" s="59"/>
    </row>
    <row r="260" spans="1:9" s="57" customFormat="1" x14ac:dyDescent="0.25">
      <c r="A260" s="57">
        <v>32319</v>
      </c>
      <c r="B260" s="153" t="s">
        <v>207</v>
      </c>
      <c r="C260" s="153"/>
      <c r="D260" s="153"/>
      <c r="E260" s="153"/>
      <c r="F260" s="153"/>
      <c r="G260" s="59"/>
      <c r="H260" s="59"/>
      <c r="I260" s="59"/>
    </row>
    <row r="261" spans="1:9" s="57" customFormat="1" x14ac:dyDescent="0.25">
      <c r="A261" s="55">
        <v>3232</v>
      </c>
      <c r="B261" s="147" t="s">
        <v>208</v>
      </c>
      <c r="C261" s="147"/>
      <c r="D261" s="147"/>
      <c r="E261" s="147"/>
      <c r="F261" s="147"/>
      <c r="G261" s="56">
        <f t="shared" ref="G261:I261" si="92">SUM(G262:G264)</f>
        <v>0</v>
      </c>
      <c r="H261" s="56">
        <f t="shared" si="92"/>
        <v>0</v>
      </c>
      <c r="I261" s="56">
        <f t="shared" si="92"/>
        <v>0</v>
      </c>
    </row>
    <row r="262" spans="1:9" s="57" customFormat="1" x14ac:dyDescent="0.25">
      <c r="A262" s="57">
        <v>32321</v>
      </c>
      <c r="B262" s="153" t="s">
        <v>209</v>
      </c>
      <c r="C262" s="153"/>
      <c r="D262" s="153"/>
      <c r="E262" s="153"/>
      <c r="F262" s="153"/>
      <c r="G262" s="59"/>
      <c r="H262" s="59"/>
      <c r="I262" s="59"/>
    </row>
    <row r="263" spans="1:9" s="57" customFormat="1" x14ac:dyDescent="0.25">
      <c r="A263" s="57">
        <v>32322</v>
      </c>
      <c r="B263" s="153" t="s">
        <v>210</v>
      </c>
      <c r="C263" s="153"/>
      <c r="D263" s="153"/>
      <c r="E263" s="153"/>
      <c r="F263" s="153"/>
      <c r="G263" s="59"/>
      <c r="H263" s="59"/>
      <c r="I263" s="59"/>
    </row>
    <row r="264" spans="1:9" s="57" customFormat="1" x14ac:dyDescent="0.25">
      <c r="A264" s="57">
        <v>32329</v>
      </c>
      <c r="B264" s="57" t="s">
        <v>258</v>
      </c>
      <c r="G264" s="59"/>
      <c r="H264" s="59"/>
      <c r="I264" s="59"/>
    </row>
    <row r="265" spans="1:9" s="57" customFormat="1" x14ac:dyDescent="0.25">
      <c r="A265" s="55">
        <v>3233</v>
      </c>
      <c r="B265" s="147" t="s">
        <v>211</v>
      </c>
      <c r="C265" s="147"/>
      <c r="D265" s="147"/>
      <c r="E265" s="147"/>
      <c r="F265" s="147"/>
      <c r="G265" s="56">
        <f t="shared" ref="G265:I265" si="93">SUM(G266)</f>
        <v>0</v>
      </c>
      <c r="H265" s="56">
        <f t="shared" si="93"/>
        <v>0</v>
      </c>
      <c r="I265" s="56">
        <f t="shared" si="93"/>
        <v>0</v>
      </c>
    </row>
    <row r="266" spans="1:9" s="57" customFormat="1" x14ac:dyDescent="0.25">
      <c r="A266" s="57">
        <v>32331</v>
      </c>
      <c r="B266" s="153" t="s">
        <v>212</v>
      </c>
      <c r="C266" s="153"/>
      <c r="D266" s="153"/>
      <c r="E266" s="153"/>
      <c r="F266" s="153"/>
      <c r="G266" s="59"/>
      <c r="H266" s="59"/>
      <c r="I266" s="59"/>
    </row>
    <row r="267" spans="1:9" s="57" customFormat="1" x14ac:dyDescent="0.25">
      <c r="A267" s="57">
        <v>32332</v>
      </c>
      <c r="B267" s="97" t="s">
        <v>213</v>
      </c>
      <c r="C267" s="97"/>
      <c r="D267" s="97"/>
      <c r="E267" s="97"/>
      <c r="F267" s="97"/>
      <c r="G267" s="59">
        <v>0</v>
      </c>
      <c r="H267" s="59">
        <v>0</v>
      </c>
      <c r="I267" s="59">
        <v>0</v>
      </c>
    </row>
    <row r="268" spans="1:9" s="57" customFormat="1" x14ac:dyDescent="0.25">
      <c r="A268" s="55">
        <v>3234</v>
      </c>
      <c r="B268" s="147" t="s">
        <v>214</v>
      </c>
      <c r="C268" s="147"/>
      <c r="D268" s="147"/>
      <c r="E268" s="147"/>
      <c r="F268" s="147"/>
      <c r="G268" s="56">
        <f t="shared" ref="G268:I268" si="94">SUM(G269:G272)</f>
        <v>0</v>
      </c>
      <c r="H268" s="56">
        <f t="shared" si="94"/>
        <v>0</v>
      </c>
      <c r="I268" s="56">
        <f t="shared" si="94"/>
        <v>0</v>
      </c>
    </row>
    <row r="269" spans="1:9" s="57" customFormat="1" x14ac:dyDescent="0.25">
      <c r="A269" s="57">
        <v>32341</v>
      </c>
      <c r="B269" s="153" t="s">
        <v>215</v>
      </c>
      <c r="C269" s="153"/>
      <c r="D269" s="153"/>
      <c r="E269" s="153"/>
      <c r="F269" s="153"/>
      <c r="G269" s="59"/>
      <c r="H269" s="59"/>
      <c r="I269" s="59"/>
    </row>
    <row r="270" spans="1:9" s="57" customFormat="1" x14ac:dyDescent="0.25">
      <c r="A270" s="57">
        <v>32342</v>
      </c>
      <c r="B270" s="153" t="s">
        <v>216</v>
      </c>
      <c r="C270" s="153"/>
      <c r="D270" s="153"/>
      <c r="E270" s="153"/>
      <c r="F270" s="153"/>
      <c r="G270" s="59"/>
      <c r="H270" s="59"/>
      <c r="I270" s="59"/>
    </row>
    <row r="271" spans="1:9" s="57" customFormat="1" x14ac:dyDescent="0.25">
      <c r="A271" s="57">
        <v>32343</v>
      </c>
      <c r="B271" s="153" t="s">
        <v>42</v>
      </c>
      <c r="C271" s="153"/>
      <c r="D271" s="153"/>
      <c r="E271" s="153"/>
      <c r="F271" s="153"/>
      <c r="G271" s="59"/>
      <c r="H271" s="59"/>
      <c r="I271" s="59"/>
    </row>
    <row r="272" spans="1:9" s="57" customFormat="1" x14ac:dyDescent="0.25">
      <c r="A272" s="57">
        <v>32344</v>
      </c>
      <c r="B272" s="153" t="s">
        <v>217</v>
      </c>
      <c r="C272" s="153"/>
      <c r="D272" s="153"/>
      <c r="E272" s="153"/>
      <c r="F272" s="153"/>
      <c r="G272" s="59"/>
      <c r="H272" s="59"/>
      <c r="I272" s="59"/>
    </row>
    <row r="273" spans="1:9" s="57" customFormat="1" x14ac:dyDescent="0.25">
      <c r="A273" s="55">
        <v>3235</v>
      </c>
      <c r="B273" s="98" t="s">
        <v>270</v>
      </c>
      <c r="C273" s="98"/>
      <c r="D273" s="98"/>
      <c r="E273" s="98"/>
      <c r="F273" s="98"/>
      <c r="G273" s="62">
        <f t="shared" ref="G273:I273" si="95">SUM(G274)</f>
        <v>0</v>
      </c>
      <c r="H273" s="62">
        <f t="shared" si="95"/>
        <v>0</v>
      </c>
      <c r="I273" s="62">
        <f t="shared" si="95"/>
        <v>0</v>
      </c>
    </row>
    <row r="274" spans="1:9" s="57" customFormat="1" x14ac:dyDescent="0.25">
      <c r="A274" s="57">
        <v>32354</v>
      </c>
      <c r="B274" s="97" t="s">
        <v>271</v>
      </c>
      <c r="C274" s="97"/>
      <c r="D274" s="97"/>
      <c r="E274" s="97"/>
      <c r="F274" s="97"/>
      <c r="G274" s="59"/>
      <c r="H274" s="59"/>
      <c r="I274" s="59"/>
    </row>
    <row r="275" spans="1:9" s="57" customFormat="1" x14ac:dyDescent="0.25">
      <c r="A275" s="55">
        <v>3236</v>
      </c>
      <c r="B275" s="147" t="s">
        <v>218</v>
      </c>
      <c r="C275" s="147"/>
      <c r="D275" s="147"/>
      <c r="E275" s="147"/>
      <c r="F275" s="147"/>
      <c r="G275" s="56">
        <f t="shared" ref="G275:I275" si="96">SUM(G276:G277)</f>
        <v>0</v>
      </c>
      <c r="H275" s="56">
        <f t="shared" si="96"/>
        <v>0</v>
      </c>
      <c r="I275" s="56">
        <f t="shared" si="96"/>
        <v>0</v>
      </c>
    </row>
    <row r="276" spans="1:9" s="57" customFormat="1" x14ac:dyDescent="0.25">
      <c r="A276" s="57">
        <v>32361</v>
      </c>
      <c r="B276" s="153" t="s">
        <v>219</v>
      </c>
      <c r="C276" s="153"/>
      <c r="D276" s="153"/>
      <c r="E276" s="153"/>
      <c r="F276" s="153"/>
      <c r="G276" s="59"/>
      <c r="H276" s="59"/>
      <c r="I276" s="59"/>
    </row>
    <row r="277" spans="1:9" s="57" customFormat="1" x14ac:dyDescent="0.25">
      <c r="A277" s="57">
        <v>32369</v>
      </c>
      <c r="B277" s="153" t="s">
        <v>220</v>
      </c>
      <c r="C277" s="153"/>
      <c r="D277" s="153"/>
      <c r="E277" s="153"/>
      <c r="F277" s="153"/>
      <c r="G277" s="59"/>
      <c r="H277" s="59"/>
      <c r="I277" s="59"/>
    </row>
    <row r="278" spans="1:9" s="57" customFormat="1" x14ac:dyDescent="0.25">
      <c r="A278" s="55">
        <v>3237</v>
      </c>
      <c r="B278" s="147" t="s">
        <v>221</v>
      </c>
      <c r="C278" s="147"/>
      <c r="D278" s="147"/>
      <c r="E278" s="147"/>
      <c r="F278" s="147"/>
      <c r="G278" s="56">
        <f t="shared" ref="G278:I278" si="97">SUM(G279+G280)</f>
        <v>0</v>
      </c>
      <c r="H278" s="56">
        <f t="shared" si="97"/>
        <v>0</v>
      </c>
      <c r="I278" s="56">
        <f t="shared" si="97"/>
        <v>0</v>
      </c>
    </row>
    <row r="279" spans="1:9" s="57" customFormat="1" x14ac:dyDescent="0.25">
      <c r="A279" s="57">
        <v>32372</v>
      </c>
      <c r="B279" s="153" t="s">
        <v>222</v>
      </c>
      <c r="C279" s="153"/>
      <c r="D279" s="153"/>
      <c r="E279" s="153"/>
      <c r="F279" s="153"/>
      <c r="G279" s="59"/>
      <c r="H279" s="59"/>
      <c r="I279" s="59"/>
    </row>
    <row r="280" spans="1:9" s="57" customFormat="1" x14ac:dyDescent="0.25">
      <c r="A280" s="57">
        <v>32379</v>
      </c>
      <c r="B280" s="97" t="s">
        <v>223</v>
      </c>
      <c r="C280" s="97"/>
      <c r="D280" s="97"/>
      <c r="E280" s="97"/>
      <c r="F280" s="97"/>
      <c r="G280" s="59"/>
      <c r="H280" s="59"/>
      <c r="I280" s="59"/>
    </row>
    <row r="281" spans="1:9" s="57" customFormat="1" x14ac:dyDescent="0.25">
      <c r="A281" s="55">
        <v>3238</v>
      </c>
      <c r="B281" s="147" t="s">
        <v>224</v>
      </c>
      <c r="C281" s="147"/>
      <c r="D281" s="147"/>
      <c r="E281" s="147"/>
      <c r="F281" s="147"/>
      <c r="G281" s="56">
        <f t="shared" ref="G281:I281" si="98">SUM(G282+G283)</f>
        <v>0</v>
      </c>
      <c r="H281" s="56">
        <f t="shared" si="98"/>
        <v>0</v>
      </c>
      <c r="I281" s="56">
        <f t="shared" si="98"/>
        <v>0</v>
      </c>
    </row>
    <row r="282" spans="1:9" s="57" customFormat="1" x14ac:dyDescent="0.25">
      <c r="A282" s="57">
        <v>32381</v>
      </c>
      <c r="B282" s="153" t="s">
        <v>225</v>
      </c>
      <c r="C282" s="153"/>
      <c r="D282" s="153"/>
      <c r="E282" s="153"/>
      <c r="F282" s="153"/>
      <c r="G282" s="59"/>
      <c r="H282" s="59"/>
      <c r="I282" s="59"/>
    </row>
    <row r="283" spans="1:9" s="57" customFormat="1" x14ac:dyDescent="0.25">
      <c r="A283" s="57">
        <v>32389</v>
      </c>
      <c r="B283" s="97" t="s">
        <v>226</v>
      </c>
      <c r="C283" s="97"/>
      <c r="D283" s="97"/>
      <c r="E283" s="97"/>
      <c r="F283" s="97"/>
      <c r="G283" s="59"/>
      <c r="H283" s="59"/>
      <c r="I283" s="59"/>
    </row>
    <row r="284" spans="1:9" s="57" customFormat="1" x14ac:dyDescent="0.25">
      <c r="A284" s="55">
        <v>3239</v>
      </c>
      <c r="B284" s="98" t="s">
        <v>272</v>
      </c>
      <c r="C284" s="98"/>
      <c r="D284" s="98"/>
      <c r="E284" s="98"/>
      <c r="F284" s="98"/>
      <c r="G284" s="62">
        <f t="shared" ref="G284:I284" si="99">SUM(G285)</f>
        <v>0</v>
      </c>
      <c r="H284" s="62">
        <f t="shared" si="99"/>
        <v>0</v>
      </c>
      <c r="I284" s="62">
        <f t="shared" si="99"/>
        <v>0</v>
      </c>
    </row>
    <row r="285" spans="1:9" s="57" customFormat="1" x14ac:dyDescent="0.25">
      <c r="A285" s="57">
        <v>32399</v>
      </c>
      <c r="B285" s="97" t="s">
        <v>273</v>
      </c>
      <c r="C285" s="97"/>
      <c r="D285" s="97"/>
      <c r="E285" s="97"/>
      <c r="F285" s="97"/>
      <c r="G285" s="59"/>
      <c r="H285" s="59"/>
      <c r="I285" s="59"/>
    </row>
    <row r="286" spans="1:9" s="57" customFormat="1" x14ac:dyDescent="0.25">
      <c r="A286" s="55">
        <v>3241</v>
      </c>
      <c r="B286" s="98" t="s">
        <v>250</v>
      </c>
      <c r="C286" s="98"/>
      <c r="D286" s="98"/>
      <c r="E286" s="98"/>
      <c r="F286" s="98"/>
      <c r="G286" s="62">
        <f t="shared" ref="G286:I286" si="100">SUM(G287)</f>
        <v>0</v>
      </c>
      <c r="H286" s="62">
        <f t="shared" si="100"/>
        <v>0</v>
      </c>
      <c r="I286" s="62">
        <f t="shared" si="100"/>
        <v>0</v>
      </c>
    </row>
    <row r="287" spans="1:9" s="57" customFormat="1" x14ac:dyDescent="0.25">
      <c r="A287" s="57">
        <v>32412</v>
      </c>
      <c r="B287" s="97" t="s">
        <v>43</v>
      </c>
      <c r="C287" s="97"/>
      <c r="D287" s="97"/>
      <c r="E287" s="97"/>
      <c r="F287" s="97"/>
      <c r="G287" s="59">
        <v>0</v>
      </c>
      <c r="H287" s="59">
        <v>0</v>
      </c>
      <c r="I287" s="59">
        <v>0</v>
      </c>
    </row>
    <row r="288" spans="1:9" s="67" customFormat="1" x14ac:dyDescent="0.25">
      <c r="A288" s="53">
        <v>329</v>
      </c>
      <c r="B288" s="146" t="s">
        <v>146</v>
      </c>
      <c r="C288" s="146"/>
      <c r="D288" s="146"/>
      <c r="E288" s="146"/>
      <c r="F288" s="146"/>
      <c r="G288" s="54">
        <f t="shared" ref="G288:I288" si="101">SUM(G289+G292+G294+G296+G298)</f>
        <v>0</v>
      </c>
      <c r="H288" s="54">
        <f t="shared" si="101"/>
        <v>0</v>
      </c>
      <c r="I288" s="54">
        <f t="shared" si="101"/>
        <v>0</v>
      </c>
    </row>
    <row r="289" spans="1:9" s="57" customFormat="1" x14ac:dyDescent="0.25">
      <c r="A289" s="55">
        <v>3292</v>
      </c>
      <c r="B289" s="147" t="s">
        <v>227</v>
      </c>
      <c r="C289" s="147"/>
      <c r="D289" s="147"/>
      <c r="E289" s="147"/>
      <c r="F289" s="147"/>
      <c r="G289" s="56">
        <f t="shared" ref="G289:I289" si="102">SUM(G290+G291)</f>
        <v>0</v>
      </c>
      <c r="H289" s="56">
        <f t="shared" si="102"/>
        <v>0</v>
      </c>
      <c r="I289" s="56">
        <f t="shared" si="102"/>
        <v>0</v>
      </c>
    </row>
    <row r="290" spans="1:9" s="57" customFormat="1" x14ac:dyDescent="0.25">
      <c r="A290" s="57">
        <v>32922</v>
      </c>
      <c r="B290" s="153" t="s">
        <v>228</v>
      </c>
      <c r="C290" s="153"/>
      <c r="D290" s="153"/>
      <c r="E290" s="153"/>
      <c r="F290" s="153"/>
      <c r="G290" s="59"/>
      <c r="H290" s="59"/>
      <c r="I290" s="59"/>
    </row>
    <row r="291" spans="1:9" s="57" customFormat="1" x14ac:dyDescent="0.25">
      <c r="A291" s="57">
        <v>32923</v>
      </c>
      <c r="B291" s="153" t="s">
        <v>269</v>
      </c>
      <c r="C291" s="153"/>
      <c r="D291" s="153"/>
      <c r="E291" s="153"/>
      <c r="F291" s="153"/>
      <c r="G291" s="59">
        <v>0</v>
      </c>
      <c r="H291" s="59">
        <v>0</v>
      </c>
      <c r="I291" s="59">
        <v>0</v>
      </c>
    </row>
    <row r="292" spans="1:9" s="57" customFormat="1" x14ac:dyDescent="0.25">
      <c r="A292" s="55">
        <v>3293</v>
      </c>
      <c r="B292" s="147" t="s">
        <v>39</v>
      </c>
      <c r="C292" s="147"/>
      <c r="D292" s="147"/>
      <c r="E292" s="147"/>
      <c r="F292" s="147"/>
      <c r="G292" s="56">
        <f t="shared" ref="G292:I292" si="103">SUM(G293)</f>
        <v>0</v>
      </c>
      <c r="H292" s="56">
        <f t="shared" si="103"/>
        <v>0</v>
      </c>
      <c r="I292" s="56">
        <f t="shared" si="103"/>
        <v>0</v>
      </c>
    </row>
    <row r="293" spans="1:9" s="57" customFormat="1" x14ac:dyDescent="0.25">
      <c r="A293" s="57">
        <v>32931</v>
      </c>
      <c r="B293" s="153" t="s">
        <v>39</v>
      </c>
      <c r="C293" s="153"/>
      <c r="D293" s="153"/>
      <c r="E293" s="153"/>
      <c r="F293" s="153"/>
      <c r="G293" s="59"/>
      <c r="H293" s="59"/>
      <c r="I293" s="59"/>
    </row>
    <row r="294" spans="1:9" s="57" customFormat="1" x14ac:dyDescent="0.25">
      <c r="A294" s="55">
        <v>3294</v>
      </c>
      <c r="B294" s="147" t="s">
        <v>229</v>
      </c>
      <c r="C294" s="147"/>
      <c r="D294" s="147"/>
      <c r="E294" s="147"/>
      <c r="F294" s="147"/>
      <c r="G294" s="56">
        <f t="shared" ref="G294:I296" si="104">SUM(G295)</f>
        <v>0</v>
      </c>
      <c r="H294" s="56">
        <f t="shared" si="104"/>
        <v>0</v>
      </c>
      <c r="I294" s="56">
        <f t="shared" si="104"/>
        <v>0</v>
      </c>
    </row>
    <row r="295" spans="1:9" s="57" customFormat="1" x14ac:dyDescent="0.25">
      <c r="A295" s="57">
        <v>32941</v>
      </c>
      <c r="B295" s="153" t="s">
        <v>230</v>
      </c>
      <c r="C295" s="153"/>
      <c r="D295" s="153"/>
      <c r="E295" s="153"/>
      <c r="F295" s="153"/>
      <c r="G295" s="59"/>
      <c r="H295" s="59"/>
      <c r="I295" s="59"/>
    </row>
    <row r="296" spans="1:9" s="57" customFormat="1" x14ac:dyDescent="0.25">
      <c r="A296" s="55">
        <v>3295</v>
      </c>
      <c r="B296" s="98" t="s">
        <v>231</v>
      </c>
      <c r="C296" s="98"/>
      <c r="D296" s="98"/>
      <c r="E296" s="98"/>
      <c r="F296" s="98"/>
      <c r="G296" s="62">
        <f t="shared" si="104"/>
        <v>0</v>
      </c>
      <c r="H296" s="62">
        <f t="shared" si="104"/>
        <v>0</v>
      </c>
      <c r="I296" s="62">
        <f t="shared" si="104"/>
        <v>0</v>
      </c>
    </row>
    <row r="297" spans="1:9" s="57" customFormat="1" x14ac:dyDescent="0.25">
      <c r="A297" s="57">
        <v>32959</v>
      </c>
      <c r="B297" s="97" t="s">
        <v>231</v>
      </c>
      <c r="C297" s="97"/>
      <c r="D297" s="97"/>
      <c r="E297" s="97"/>
      <c r="F297" s="97"/>
      <c r="G297" s="59"/>
      <c r="H297" s="59"/>
      <c r="I297" s="59"/>
    </row>
    <row r="298" spans="1:9" s="26" customFormat="1" x14ac:dyDescent="0.25">
      <c r="A298" s="55">
        <v>3299</v>
      </c>
      <c r="B298" s="147" t="s">
        <v>146</v>
      </c>
      <c r="C298" s="147"/>
      <c r="D298" s="147"/>
      <c r="E298" s="147"/>
      <c r="F298" s="147"/>
      <c r="G298" s="56">
        <f>SUM(G299:G299)</f>
        <v>0</v>
      </c>
      <c r="H298" s="56">
        <f>SUM(H299:H299)</f>
        <v>0</v>
      </c>
      <c r="I298" s="56">
        <f>SUM(I299:I299)</f>
        <v>0</v>
      </c>
    </row>
    <row r="299" spans="1:9" s="26" customFormat="1" x14ac:dyDescent="0.25">
      <c r="A299" s="57">
        <v>32999</v>
      </c>
      <c r="B299" s="153" t="s">
        <v>146</v>
      </c>
      <c r="C299" s="153"/>
      <c r="D299" s="153"/>
      <c r="E299" s="153"/>
      <c r="F299" s="153"/>
      <c r="G299" s="59"/>
      <c r="H299" s="59"/>
      <c r="I299" s="59"/>
    </row>
    <row r="300" spans="1:9" x14ac:dyDescent="0.25">
      <c r="A300" s="53">
        <v>34</v>
      </c>
      <c r="B300" s="146" t="s">
        <v>150</v>
      </c>
      <c r="C300" s="146"/>
      <c r="D300" s="146"/>
      <c r="E300" s="146"/>
      <c r="F300" s="146"/>
      <c r="G300" s="54">
        <f t="shared" ref="G300:I301" si="105">SUM(G301)</f>
        <v>0</v>
      </c>
      <c r="H300" s="54">
        <f t="shared" si="105"/>
        <v>0</v>
      </c>
      <c r="I300" s="54">
        <f t="shared" si="105"/>
        <v>0</v>
      </c>
    </row>
    <row r="301" spans="1:9" s="67" customFormat="1" x14ac:dyDescent="0.25">
      <c r="A301" s="53">
        <v>343</v>
      </c>
      <c r="B301" s="146" t="s">
        <v>151</v>
      </c>
      <c r="C301" s="146"/>
      <c r="D301" s="146"/>
      <c r="E301" s="146"/>
      <c r="F301" s="146"/>
      <c r="G301" s="54">
        <f t="shared" si="105"/>
        <v>0</v>
      </c>
      <c r="H301" s="54">
        <f t="shared" si="105"/>
        <v>0</v>
      </c>
      <c r="I301" s="54">
        <f t="shared" si="105"/>
        <v>0</v>
      </c>
    </row>
    <row r="302" spans="1:9" s="26" customFormat="1" x14ac:dyDescent="0.25">
      <c r="A302" s="55">
        <v>3431</v>
      </c>
      <c r="B302" s="147" t="s">
        <v>232</v>
      </c>
      <c r="C302" s="147"/>
      <c r="D302" s="147"/>
      <c r="E302" s="147"/>
      <c r="F302" s="147"/>
      <c r="G302" s="56">
        <f t="shared" ref="G302:I302" si="106">SUM(G303+G304)</f>
        <v>0</v>
      </c>
      <c r="H302" s="56">
        <f t="shared" si="106"/>
        <v>0</v>
      </c>
      <c r="I302" s="56">
        <f t="shared" si="106"/>
        <v>0</v>
      </c>
    </row>
    <row r="303" spans="1:9" s="26" customFormat="1" x14ac:dyDescent="0.25">
      <c r="A303" s="57">
        <v>34311</v>
      </c>
      <c r="B303" s="153" t="s">
        <v>45</v>
      </c>
      <c r="C303" s="153"/>
      <c r="D303" s="153"/>
      <c r="E303" s="153"/>
      <c r="F303" s="153"/>
      <c r="G303" s="59"/>
      <c r="H303" s="59"/>
      <c r="I303" s="59"/>
    </row>
    <row r="304" spans="1:9" s="26" customFormat="1" x14ac:dyDescent="0.25">
      <c r="A304" s="57">
        <v>34333</v>
      </c>
      <c r="B304" s="97" t="s">
        <v>233</v>
      </c>
      <c r="C304" s="97"/>
      <c r="D304" s="97"/>
      <c r="E304" s="97"/>
      <c r="F304" s="97"/>
      <c r="G304" s="59"/>
      <c r="H304" s="59"/>
      <c r="I304" s="59"/>
    </row>
    <row r="305" spans="1:9" ht="15.75" customHeight="1" x14ac:dyDescent="0.25">
      <c r="A305" s="169"/>
      <c r="B305" s="169"/>
      <c r="C305" s="169"/>
      <c r="D305" s="169"/>
      <c r="E305" s="169"/>
      <c r="F305" s="169"/>
      <c r="G305" s="169"/>
      <c r="H305" s="169"/>
      <c r="I305" s="169"/>
    </row>
    <row r="306" spans="1:9" s="26" customFormat="1" x14ac:dyDescent="0.25">
      <c r="A306" s="49" t="s">
        <v>177</v>
      </c>
      <c r="B306" s="144" t="s">
        <v>90</v>
      </c>
      <c r="C306" s="144"/>
      <c r="D306" s="144"/>
      <c r="E306" s="144"/>
      <c r="F306" s="144"/>
      <c r="G306" s="50">
        <f t="shared" ref="G306:I306" si="107">SUM(G307)</f>
        <v>0</v>
      </c>
      <c r="H306" s="50">
        <f t="shared" si="107"/>
        <v>0</v>
      </c>
      <c r="I306" s="50">
        <f t="shared" si="107"/>
        <v>0</v>
      </c>
    </row>
    <row r="307" spans="1:9" x14ac:dyDescent="0.25">
      <c r="A307" s="51" t="s">
        <v>174</v>
      </c>
      <c r="B307" s="145" t="s">
        <v>179</v>
      </c>
      <c r="C307" s="145"/>
      <c r="D307" s="145"/>
      <c r="E307" s="145"/>
      <c r="F307" s="145"/>
      <c r="G307" s="52">
        <f t="shared" ref="G307:I307" si="108">SUM(G308+G313)</f>
        <v>0</v>
      </c>
      <c r="H307" s="52">
        <f t="shared" si="108"/>
        <v>0</v>
      </c>
      <c r="I307" s="52">
        <f t="shared" si="108"/>
        <v>0</v>
      </c>
    </row>
    <row r="308" spans="1:9" s="26" customFormat="1" x14ac:dyDescent="0.25">
      <c r="A308" s="53">
        <v>3</v>
      </c>
      <c r="B308" s="146" t="s">
        <v>12</v>
      </c>
      <c r="C308" s="146"/>
      <c r="D308" s="146"/>
      <c r="E308" s="146"/>
      <c r="F308" s="146"/>
      <c r="G308" s="54">
        <f t="shared" ref="G308:I311" si="109">SUM(G309)</f>
        <v>0</v>
      </c>
      <c r="H308" s="54">
        <f t="shared" si="109"/>
        <v>0</v>
      </c>
      <c r="I308" s="54">
        <f t="shared" si="109"/>
        <v>0</v>
      </c>
    </row>
    <row r="309" spans="1:9" x14ac:dyDescent="0.25">
      <c r="A309" s="53">
        <v>32</v>
      </c>
      <c r="B309" s="146" t="s">
        <v>16</v>
      </c>
      <c r="C309" s="146"/>
      <c r="D309" s="146"/>
      <c r="E309" s="146"/>
      <c r="F309" s="146"/>
      <c r="G309" s="54">
        <f t="shared" si="109"/>
        <v>0</v>
      </c>
      <c r="H309" s="54">
        <f t="shared" si="109"/>
        <v>0</v>
      </c>
      <c r="I309" s="54">
        <f t="shared" si="109"/>
        <v>0</v>
      </c>
    </row>
    <row r="310" spans="1:9" s="67" customFormat="1" x14ac:dyDescent="0.25">
      <c r="A310" s="53">
        <v>323</v>
      </c>
      <c r="B310" s="146" t="s">
        <v>204</v>
      </c>
      <c r="C310" s="146"/>
      <c r="D310" s="146"/>
      <c r="E310" s="146"/>
      <c r="F310" s="146"/>
      <c r="G310" s="54">
        <f t="shared" si="109"/>
        <v>0</v>
      </c>
      <c r="H310" s="54">
        <f t="shared" si="109"/>
        <v>0</v>
      </c>
      <c r="I310" s="54">
        <f t="shared" si="109"/>
        <v>0</v>
      </c>
    </row>
    <row r="311" spans="1:9" x14ac:dyDescent="0.25">
      <c r="A311" s="55">
        <v>3232</v>
      </c>
      <c r="B311" s="147" t="s">
        <v>208</v>
      </c>
      <c r="C311" s="147"/>
      <c r="D311" s="147"/>
      <c r="E311" s="147"/>
      <c r="F311" s="147"/>
      <c r="G311" s="56">
        <f t="shared" si="109"/>
        <v>0</v>
      </c>
      <c r="H311" s="56">
        <f t="shared" si="109"/>
        <v>0</v>
      </c>
      <c r="I311" s="56">
        <f t="shared" si="109"/>
        <v>0</v>
      </c>
    </row>
    <row r="312" spans="1:9" x14ac:dyDescent="0.25">
      <c r="A312" s="57">
        <v>32322</v>
      </c>
      <c r="B312" s="153" t="s">
        <v>234</v>
      </c>
      <c r="C312" s="153"/>
      <c r="D312" s="153"/>
      <c r="E312" s="153"/>
      <c r="F312" s="153"/>
      <c r="G312" s="59">
        <v>0</v>
      </c>
      <c r="H312" s="59">
        <v>0</v>
      </c>
      <c r="I312" s="59">
        <v>0</v>
      </c>
    </row>
    <row r="313" spans="1:9" s="26" customFormat="1" x14ac:dyDescent="0.25">
      <c r="A313" s="53">
        <v>4</v>
      </c>
      <c r="B313" s="146" t="s">
        <v>5</v>
      </c>
      <c r="C313" s="146"/>
      <c r="D313" s="146"/>
      <c r="E313" s="146"/>
      <c r="F313" s="146"/>
      <c r="G313" s="54">
        <f t="shared" ref="G313:I314" si="110">SUM(G314)</f>
        <v>0</v>
      </c>
      <c r="H313" s="54">
        <f t="shared" si="110"/>
        <v>0</v>
      </c>
      <c r="I313" s="54">
        <f t="shared" si="110"/>
        <v>0</v>
      </c>
    </row>
    <row r="314" spans="1:9" x14ac:dyDescent="0.25">
      <c r="A314" s="53">
        <v>42</v>
      </c>
      <c r="B314" s="146" t="s">
        <v>22</v>
      </c>
      <c r="C314" s="146"/>
      <c r="D314" s="146"/>
      <c r="E314" s="146"/>
      <c r="F314" s="146"/>
      <c r="G314" s="54">
        <f t="shared" si="110"/>
        <v>0</v>
      </c>
      <c r="H314" s="54">
        <f t="shared" si="110"/>
        <v>0</v>
      </c>
      <c r="I314" s="54">
        <f t="shared" si="110"/>
        <v>0</v>
      </c>
    </row>
    <row r="315" spans="1:9" s="67" customFormat="1" x14ac:dyDescent="0.25">
      <c r="A315" s="53">
        <v>422</v>
      </c>
      <c r="B315" s="146" t="s">
        <v>26</v>
      </c>
      <c r="C315" s="146"/>
      <c r="D315" s="146"/>
      <c r="E315" s="146"/>
      <c r="F315" s="146"/>
      <c r="G315" s="54">
        <f t="shared" ref="G315:I315" si="111">SUM(G316+G320+G322+G324+G326)</f>
        <v>0</v>
      </c>
      <c r="H315" s="54">
        <f t="shared" si="111"/>
        <v>0</v>
      </c>
      <c r="I315" s="54">
        <f t="shared" si="111"/>
        <v>0</v>
      </c>
    </row>
    <row r="316" spans="1:9" s="57" customFormat="1" x14ac:dyDescent="0.25">
      <c r="A316" s="55">
        <v>4221</v>
      </c>
      <c r="B316" s="147" t="s">
        <v>157</v>
      </c>
      <c r="C316" s="147"/>
      <c r="D316" s="147"/>
      <c r="E316" s="147"/>
      <c r="F316" s="147"/>
      <c r="G316" s="56">
        <f t="shared" ref="G316:I316" si="112">SUM(G317:G319)</f>
        <v>0</v>
      </c>
      <c r="H316" s="56">
        <f t="shared" si="112"/>
        <v>0</v>
      </c>
      <c r="I316" s="56">
        <f t="shared" si="112"/>
        <v>0</v>
      </c>
    </row>
    <row r="317" spans="1:9" s="57" customFormat="1" x14ac:dyDescent="0.25">
      <c r="A317" s="57">
        <v>42211</v>
      </c>
      <c r="B317" s="153" t="s">
        <v>158</v>
      </c>
      <c r="C317" s="153"/>
      <c r="D317" s="153"/>
      <c r="E317" s="153"/>
      <c r="F317" s="153"/>
      <c r="G317" s="59"/>
      <c r="H317" s="59"/>
      <c r="I317" s="59"/>
    </row>
    <row r="318" spans="1:9" s="57" customFormat="1" x14ac:dyDescent="0.25">
      <c r="A318" s="57">
        <v>42212</v>
      </c>
      <c r="B318" s="153" t="s">
        <v>235</v>
      </c>
      <c r="C318" s="153"/>
      <c r="D318" s="153"/>
      <c r="E318" s="153"/>
      <c r="F318" s="153"/>
      <c r="G318" s="59"/>
      <c r="H318" s="59"/>
      <c r="I318" s="59"/>
    </row>
    <row r="319" spans="1:9" s="57" customFormat="1" x14ac:dyDescent="0.25">
      <c r="A319" s="57">
        <v>42219</v>
      </c>
      <c r="B319" s="153" t="s">
        <v>236</v>
      </c>
      <c r="C319" s="153"/>
      <c r="D319" s="153"/>
      <c r="E319" s="153"/>
      <c r="F319" s="153"/>
      <c r="G319" s="59"/>
      <c r="H319" s="59"/>
      <c r="I319" s="59"/>
    </row>
    <row r="320" spans="1:9" s="57" customFormat="1" x14ac:dyDescent="0.25">
      <c r="A320" s="55">
        <v>4222</v>
      </c>
      <c r="B320" s="147" t="s">
        <v>237</v>
      </c>
      <c r="C320" s="147"/>
      <c r="D320" s="147"/>
      <c r="E320" s="147"/>
      <c r="F320" s="147"/>
      <c r="G320" s="56">
        <f t="shared" ref="G320:I320" si="113">SUM(G321)</f>
        <v>0</v>
      </c>
      <c r="H320" s="56">
        <f t="shared" si="113"/>
        <v>0</v>
      </c>
      <c r="I320" s="56">
        <f t="shared" si="113"/>
        <v>0</v>
      </c>
    </row>
    <row r="321" spans="1:9" s="57" customFormat="1" x14ac:dyDescent="0.25">
      <c r="A321" s="57">
        <v>42229</v>
      </c>
      <c r="B321" s="153" t="s">
        <v>238</v>
      </c>
      <c r="C321" s="153"/>
      <c r="D321" s="153"/>
      <c r="E321" s="153"/>
      <c r="F321" s="153"/>
      <c r="G321" s="59">
        <v>0</v>
      </c>
      <c r="H321" s="59">
        <v>0</v>
      </c>
      <c r="I321" s="59">
        <v>0</v>
      </c>
    </row>
    <row r="322" spans="1:9" s="57" customFormat="1" x14ac:dyDescent="0.25">
      <c r="A322" s="55">
        <v>4223</v>
      </c>
      <c r="B322" s="147" t="s">
        <v>239</v>
      </c>
      <c r="C322" s="147"/>
      <c r="D322" s="147"/>
      <c r="E322" s="147"/>
      <c r="F322" s="147"/>
      <c r="G322" s="56">
        <f t="shared" ref="G322:I322" si="114">SUM(G323:G323)</f>
        <v>0</v>
      </c>
      <c r="H322" s="56">
        <f t="shared" si="114"/>
        <v>0</v>
      </c>
      <c r="I322" s="56">
        <f t="shared" si="114"/>
        <v>0</v>
      </c>
    </row>
    <row r="323" spans="1:9" s="57" customFormat="1" x14ac:dyDescent="0.25">
      <c r="A323" s="57">
        <v>42231</v>
      </c>
      <c r="B323" s="153" t="s">
        <v>240</v>
      </c>
      <c r="C323" s="153"/>
      <c r="D323" s="153"/>
      <c r="E323" s="153"/>
      <c r="F323" s="153"/>
      <c r="G323" s="59"/>
      <c r="H323" s="59"/>
      <c r="I323" s="59"/>
    </row>
    <row r="324" spans="1:9" s="57" customFormat="1" x14ac:dyDescent="0.25">
      <c r="A324" s="55">
        <v>4226</v>
      </c>
      <c r="B324" s="147" t="s">
        <v>159</v>
      </c>
      <c r="C324" s="147"/>
      <c r="D324" s="147"/>
      <c r="E324" s="147"/>
      <c r="F324" s="147"/>
      <c r="G324" s="56">
        <f t="shared" ref="G324:I324" si="115">SUM(G325:G325)</f>
        <v>0</v>
      </c>
      <c r="H324" s="56">
        <f t="shared" si="115"/>
        <v>0</v>
      </c>
      <c r="I324" s="56">
        <f t="shared" si="115"/>
        <v>0</v>
      </c>
    </row>
    <row r="325" spans="1:9" s="57" customFormat="1" x14ac:dyDescent="0.25">
      <c r="A325" s="57">
        <v>42261</v>
      </c>
      <c r="B325" s="153" t="s">
        <v>160</v>
      </c>
      <c r="C325" s="153"/>
      <c r="D325" s="153"/>
      <c r="E325" s="153"/>
      <c r="F325" s="153"/>
      <c r="G325" s="59"/>
      <c r="H325" s="59"/>
      <c r="I325" s="59"/>
    </row>
    <row r="326" spans="1:9" s="57" customFormat="1" x14ac:dyDescent="0.25">
      <c r="A326" s="55">
        <v>4227</v>
      </c>
      <c r="B326" s="147" t="s">
        <v>171</v>
      </c>
      <c r="C326" s="147"/>
      <c r="D326" s="147"/>
      <c r="E326" s="147"/>
      <c r="F326" s="147"/>
      <c r="G326" s="56">
        <f t="shared" ref="G326:I326" si="116">SUM(G327:G327)</f>
        <v>0</v>
      </c>
      <c r="H326" s="56">
        <f t="shared" si="116"/>
        <v>0</v>
      </c>
      <c r="I326" s="56">
        <f t="shared" si="116"/>
        <v>0</v>
      </c>
    </row>
    <row r="327" spans="1:9" s="57" customFormat="1" x14ac:dyDescent="0.25">
      <c r="A327" s="57">
        <v>42273</v>
      </c>
      <c r="B327" s="153" t="s">
        <v>173</v>
      </c>
      <c r="C327" s="153"/>
      <c r="D327" s="153"/>
      <c r="E327" s="153"/>
      <c r="F327" s="153"/>
      <c r="G327" s="59"/>
      <c r="H327" s="59"/>
      <c r="I327" s="59"/>
    </row>
    <row r="328" spans="1:9" s="57" customFormat="1" x14ac:dyDescent="0.25">
      <c r="B328" s="97"/>
      <c r="C328" s="97"/>
      <c r="D328" s="97"/>
      <c r="E328" s="97"/>
      <c r="F328" s="97"/>
      <c r="G328" s="60"/>
      <c r="H328" s="61"/>
      <c r="I328" s="61"/>
    </row>
    <row r="329" spans="1:9" s="57" customFormat="1" x14ac:dyDescent="0.25">
      <c r="A329" s="49" t="s">
        <v>177</v>
      </c>
      <c r="B329" s="144" t="s">
        <v>90</v>
      </c>
      <c r="C329" s="144"/>
      <c r="D329" s="144"/>
      <c r="E329" s="144"/>
      <c r="F329" s="144"/>
      <c r="G329" s="50">
        <f t="shared" ref="G329:I334" si="117">SUM(G330)</f>
        <v>0</v>
      </c>
      <c r="H329" s="50">
        <f t="shared" si="117"/>
        <v>0</v>
      </c>
      <c r="I329" s="50">
        <f t="shared" si="117"/>
        <v>0</v>
      </c>
    </row>
    <row r="330" spans="1:9" s="26" customFormat="1" x14ac:dyDescent="0.25">
      <c r="A330" s="51" t="s">
        <v>174</v>
      </c>
      <c r="B330" s="145" t="s">
        <v>175</v>
      </c>
      <c r="C330" s="145"/>
      <c r="D330" s="145"/>
      <c r="E330" s="145"/>
      <c r="F330" s="145"/>
      <c r="G330" s="52">
        <f t="shared" si="117"/>
        <v>0</v>
      </c>
      <c r="H330" s="52">
        <f t="shared" si="117"/>
        <v>0</v>
      </c>
      <c r="I330" s="52">
        <f t="shared" si="117"/>
        <v>0</v>
      </c>
    </row>
    <row r="331" spans="1:9" s="26" customFormat="1" x14ac:dyDescent="0.25">
      <c r="A331" s="53">
        <v>3</v>
      </c>
      <c r="B331" s="146" t="s">
        <v>12</v>
      </c>
      <c r="C331" s="146"/>
      <c r="D331" s="146"/>
      <c r="E331" s="146"/>
      <c r="F331" s="146"/>
      <c r="G331" s="54">
        <f t="shared" si="117"/>
        <v>0</v>
      </c>
      <c r="H331" s="54">
        <f t="shared" si="117"/>
        <v>0</v>
      </c>
      <c r="I331" s="54">
        <f t="shared" si="117"/>
        <v>0</v>
      </c>
    </row>
    <row r="332" spans="1:9" x14ac:dyDescent="0.25">
      <c r="A332" s="53">
        <v>32</v>
      </c>
      <c r="B332" s="146" t="s">
        <v>16</v>
      </c>
      <c r="C332" s="146"/>
      <c r="D332" s="146"/>
      <c r="E332" s="146"/>
      <c r="F332" s="146"/>
      <c r="G332" s="54">
        <f t="shared" si="117"/>
        <v>0</v>
      </c>
      <c r="H332" s="54">
        <f t="shared" si="117"/>
        <v>0</v>
      </c>
      <c r="I332" s="54">
        <f t="shared" si="117"/>
        <v>0</v>
      </c>
    </row>
    <row r="333" spans="1:9" s="67" customFormat="1" x14ac:dyDescent="0.25">
      <c r="A333" s="53">
        <v>322</v>
      </c>
      <c r="B333" s="146" t="s">
        <v>165</v>
      </c>
      <c r="C333" s="146"/>
      <c r="D333" s="146"/>
      <c r="E333" s="146"/>
      <c r="F333" s="146"/>
      <c r="G333" s="54">
        <f t="shared" si="117"/>
        <v>0</v>
      </c>
      <c r="H333" s="54">
        <f t="shared" si="117"/>
        <v>0</v>
      </c>
      <c r="I333" s="54">
        <f t="shared" si="117"/>
        <v>0</v>
      </c>
    </row>
    <row r="334" spans="1:9" x14ac:dyDescent="0.25">
      <c r="A334" s="55">
        <v>3222</v>
      </c>
      <c r="B334" s="147" t="s">
        <v>41</v>
      </c>
      <c r="C334" s="147"/>
      <c r="D334" s="147"/>
      <c r="E334" s="147"/>
      <c r="F334" s="147"/>
      <c r="G334" s="56">
        <f t="shared" si="117"/>
        <v>0</v>
      </c>
      <c r="H334" s="56">
        <f t="shared" si="117"/>
        <v>0</v>
      </c>
      <c r="I334" s="56">
        <f t="shared" si="117"/>
        <v>0</v>
      </c>
    </row>
    <row r="335" spans="1:9" x14ac:dyDescent="0.25">
      <c r="A335" s="57">
        <v>32224</v>
      </c>
      <c r="B335" s="153" t="s">
        <v>166</v>
      </c>
      <c r="C335" s="153"/>
      <c r="D335" s="153"/>
      <c r="E335" s="153"/>
      <c r="F335" s="153"/>
      <c r="G335" s="59"/>
      <c r="H335" s="59"/>
      <c r="I335" s="59"/>
    </row>
    <row r="336" spans="1:9" s="26" customFormat="1" x14ac:dyDescent="0.25">
      <c r="A336" s="25"/>
      <c r="B336" s="169"/>
      <c r="C336" s="169"/>
      <c r="D336" s="169"/>
      <c r="E336" s="169"/>
      <c r="F336" s="169"/>
      <c r="G336" s="73"/>
      <c r="H336" s="74"/>
      <c r="I336" s="74"/>
    </row>
    <row r="337" spans="1:9" s="57" customFormat="1" x14ac:dyDescent="0.25">
      <c r="A337" s="49" t="s">
        <v>177</v>
      </c>
      <c r="B337" s="144" t="s">
        <v>90</v>
      </c>
      <c r="C337" s="144"/>
      <c r="D337" s="144"/>
      <c r="E337" s="144"/>
      <c r="F337" s="144"/>
      <c r="G337" s="50">
        <f t="shared" ref="G337:I342" si="118">SUM(G338)</f>
        <v>0</v>
      </c>
      <c r="H337" s="50">
        <f t="shared" si="118"/>
        <v>0</v>
      </c>
      <c r="I337" s="50">
        <f t="shared" si="118"/>
        <v>0</v>
      </c>
    </row>
    <row r="338" spans="1:9" s="26" customFormat="1" x14ac:dyDescent="0.25">
      <c r="A338" s="51" t="s">
        <v>174</v>
      </c>
      <c r="B338" s="145" t="s">
        <v>241</v>
      </c>
      <c r="C338" s="145"/>
      <c r="D338" s="145"/>
      <c r="E338" s="145"/>
      <c r="F338" s="145"/>
      <c r="G338" s="52">
        <f t="shared" si="118"/>
        <v>0</v>
      </c>
      <c r="H338" s="52">
        <f t="shared" si="118"/>
        <v>0</v>
      </c>
      <c r="I338" s="52">
        <f t="shared" si="118"/>
        <v>0</v>
      </c>
    </row>
    <row r="339" spans="1:9" s="26" customFormat="1" x14ac:dyDescent="0.25">
      <c r="A339" s="53">
        <v>3</v>
      </c>
      <c r="B339" s="146" t="s">
        <v>12</v>
      </c>
      <c r="C339" s="146"/>
      <c r="D339" s="146"/>
      <c r="E339" s="146"/>
      <c r="F339" s="146"/>
      <c r="G339" s="54">
        <f t="shared" si="118"/>
        <v>0</v>
      </c>
      <c r="H339" s="54">
        <f t="shared" si="118"/>
        <v>0</v>
      </c>
      <c r="I339" s="54">
        <f t="shared" si="118"/>
        <v>0</v>
      </c>
    </row>
    <row r="340" spans="1:9" x14ac:dyDescent="0.25">
      <c r="A340" s="53">
        <v>32</v>
      </c>
      <c r="B340" s="146" t="s">
        <v>16</v>
      </c>
      <c r="C340" s="146"/>
      <c r="D340" s="146"/>
      <c r="E340" s="146"/>
      <c r="F340" s="146"/>
      <c r="G340" s="54">
        <f t="shared" si="118"/>
        <v>0</v>
      </c>
      <c r="H340" s="54">
        <f t="shared" si="118"/>
        <v>0</v>
      </c>
      <c r="I340" s="54">
        <f t="shared" si="118"/>
        <v>0</v>
      </c>
    </row>
    <row r="341" spans="1:9" s="67" customFormat="1" x14ac:dyDescent="0.25">
      <c r="A341" s="53">
        <v>322</v>
      </c>
      <c r="B341" s="146" t="s">
        <v>165</v>
      </c>
      <c r="C341" s="146"/>
      <c r="D341" s="146"/>
      <c r="E341" s="146"/>
      <c r="F341" s="146"/>
      <c r="G341" s="54">
        <f t="shared" si="118"/>
        <v>0</v>
      </c>
      <c r="H341" s="54">
        <f t="shared" si="118"/>
        <v>0</v>
      </c>
      <c r="I341" s="54">
        <f t="shared" si="118"/>
        <v>0</v>
      </c>
    </row>
    <row r="342" spans="1:9" x14ac:dyDescent="0.25">
      <c r="A342" s="55">
        <v>3222</v>
      </c>
      <c r="B342" s="147" t="s">
        <v>41</v>
      </c>
      <c r="C342" s="147"/>
      <c r="D342" s="147"/>
      <c r="E342" s="147"/>
      <c r="F342" s="147"/>
      <c r="G342" s="56">
        <f t="shared" si="118"/>
        <v>0</v>
      </c>
      <c r="H342" s="56">
        <f t="shared" si="118"/>
        <v>0</v>
      </c>
      <c r="I342" s="56">
        <f t="shared" si="118"/>
        <v>0</v>
      </c>
    </row>
    <row r="343" spans="1:9" x14ac:dyDescent="0.25">
      <c r="A343" s="57">
        <v>32224</v>
      </c>
      <c r="B343" s="153" t="s">
        <v>41</v>
      </c>
      <c r="C343" s="153"/>
      <c r="D343" s="153"/>
      <c r="E343" s="153"/>
      <c r="F343" s="153"/>
      <c r="G343" s="59"/>
      <c r="H343" s="59"/>
      <c r="I343" s="59"/>
    </row>
    <row r="344" spans="1:9" x14ac:dyDescent="0.25">
      <c r="A344" s="57"/>
      <c r="B344" s="153"/>
      <c r="C344" s="153"/>
      <c r="D344" s="153"/>
      <c r="E344" s="153"/>
      <c r="F344" s="153"/>
      <c r="G344" s="75"/>
      <c r="H344" s="75"/>
      <c r="I344" s="75"/>
    </row>
    <row r="345" spans="1:9" s="57" customFormat="1" x14ac:dyDescent="0.25">
      <c r="A345" s="49" t="s">
        <v>177</v>
      </c>
      <c r="B345" s="144" t="s">
        <v>90</v>
      </c>
      <c r="C345" s="144"/>
      <c r="D345" s="144"/>
      <c r="E345" s="144"/>
      <c r="F345" s="144"/>
      <c r="G345" s="50">
        <f t="shared" ref="G345:I350" si="119">SUM(G346)</f>
        <v>0</v>
      </c>
      <c r="H345" s="50">
        <f t="shared" si="119"/>
        <v>0</v>
      </c>
      <c r="I345" s="50">
        <f t="shared" si="119"/>
        <v>0</v>
      </c>
    </row>
    <row r="346" spans="1:9" s="26" customFormat="1" x14ac:dyDescent="0.25">
      <c r="A346" s="51" t="s">
        <v>174</v>
      </c>
      <c r="B346" s="145" t="s">
        <v>242</v>
      </c>
      <c r="C346" s="145"/>
      <c r="D346" s="145"/>
      <c r="E346" s="145"/>
      <c r="F346" s="145"/>
      <c r="G346" s="52">
        <f t="shared" si="119"/>
        <v>0</v>
      </c>
      <c r="H346" s="52">
        <f t="shared" si="119"/>
        <v>0</v>
      </c>
      <c r="I346" s="52">
        <f t="shared" si="119"/>
        <v>0</v>
      </c>
    </row>
    <row r="347" spans="1:9" s="26" customFormat="1" x14ac:dyDescent="0.25">
      <c r="A347" s="53">
        <v>3</v>
      </c>
      <c r="B347" s="146" t="s">
        <v>12</v>
      </c>
      <c r="C347" s="146"/>
      <c r="D347" s="146"/>
      <c r="E347" s="146"/>
      <c r="F347" s="146"/>
      <c r="G347" s="54">
        <f t="shared" si="119"/>
        <v>0</v>
      </c>
      <c r="H347" s="54">
        <f t="shared" si="119"/>
        <v>0</v>
      </c>
      <c r="I347" s="54">
        <f t="shared" si="119"/>
        <v>0</v>
      </c>
    </row>
    <row r="348" spans="1:9" x14ac:dyDescent="0.25">
      <c r="A348" s="53">
        <v>32</v>
      </c>
      <c r="B348" s="146" t="s">
        <v>16</v>
      </c>
      <c r="C348" s="146"/>
      <c r="D348" s="146"/>
      <c r="E348" s="146"/>
      <c r="F348" s="146"/>
      <c r="G348" s="54">
        <f t="shared" si="119"/>
        <v>0</v>
      </c>
      <c r="H348" s="54">
        <f t="shared" si="119"/>
        <v>0</v>
      </c>
      <c r="I348" s="54">
        <f t="shared" si="119"/>
        <v>0</v>
      </c>
    </row>
    <row r="349" spans="1:9" s="67" customFormat="1" x14ac:dyDescent="0.25">
      <c r="A349" s="53">
        <v>322</v>
      </c>
      <c r="B349" s="146" t="s">
        <v>165</v>
      </c>
      <c r="C349" s="146"/>
      <c r="D349" s="146"/>
      <c r="E349" s="146"/>
      <c r="F349" s="146"/>
      <c r="G349" s="54">
        <f t="shared" si="119"/>
        <v>0</v>
      </c>
      <c r="H349" s="54">
        <f t="shared" si="119"/>
        <v>0</v>
      </c>
      <c r="I349" s="54">
        <f t="shared" si="119"/>
        <v>0</v>
      </c>
    </row>
    <row r="350" spans="1:9" x14ac:dyDescent="0.25">
      <c r="A350" s="55">
        <v>3222</v>
      </c>
      <c r="B350" s="147" t="s">
        <v>41</v>
      </c>
      <c r="C350" s="147"/>
      <c r="D350" s="147"/>
      <c r="E350" s="147"/>
      <c r="F350" s="147"/>
      <c r="G350" s="56">
        <f t="shared" si="119"/>
        <v>0</v>
      </c>
      <c r="H350" s="56">
        <f t="shared" si="119"/>
        <v>0</v>
      </c>
      <c r="I350" s="56">
        <f t="shared" si="119"/>
        <v>0</v>
      </c>
    </row>
    <row r="351" spans="1:9" x14ac:dyDescent="0.25">
      <c r="A351" s="57">
        <v>32224</v>
      </c>
      <c r="B351" s="153" t="s">
        <v>166</v>
      </c>
      <c r="C351" s="153"/>
      <c r="D351" s="153"/>
      <c r="E351" s="153"/>
      <c r="F351" s="153"/>
      <c r="G351" s="59"/>
      <c r="H351" s="59"/>
      <c r="I351" s="59"/>
    </row>
    <row r="352" spans="1:9" x14ac:dyDescent="0.25">
      <c r="A352" s="57"/>
      <c r="B352" s="153"/>
      <c r="C352" s="153"/>
      <c r="D352" s="153"/>
      <c r="E352" s="153"/>
      <c r="F352" s="153"/>
      <c r="G352" s="75"/>
      <c r="H352" s="75"/>
      <c r="I352" s="75"/>
    </row>
    <row r="353" spans="1:9" ht="15" customHeight="1" x14ac:dyDescent="0.25">
      <c r="A353" s="163" t="s">
        <v>243</v>
      </c>
      <c r="B353" s="163"/>
      <c r="C353" s="163"/>
      <c r="D353" s="163"/>
      <c r="E353" s="163"/>
      <c r="F353" s="163"/>
      <c r="G353" s="163"/>
      <c r="H353" s="163"/>
      <c r="I353" s="163"/>
    </row>
    <row r="354" spans="1:9" s="26" customFormat="1" x14ac:dyDescent="0.25">
      <c r="A354" s="49" t="s">
        <v>244</v>
      </c>
      <c r="B354" s="144" t="s">
        <v>99</v>
      </c>
      <c r="C354" s="144"/>
      <c r="D354" s="144"/>
      <c r="E354" s="144"/>
      <c r="F354" s="144"/>
      <c r="G354" s="50">
        <f t="shared" ref="G354:I359" si="120">SUM(G355)</f>
        <v>2500</v>
      </c>
      <c r="H354" s="50">
        <f t="shared" si="120"/>
        <v>2500</v>
      </c>
      <c r="I354" s="50">
        <f t="shared" si="120"/>
        <v>2500</v>
      </c>
    </row>
    <row r="355" spans="1:9" s="26" customFormat="1" x14ac:dyDescent="0.25">
      <c r="A355" s="51" t="s">
        <v>174</v>
      </c>
      <c r="B355" s="145" t="s">
        <v>245</v>
      </c>
      <c r="C355" s="145"/>
      <c r="D355" s="145"/>
      <c r="E355" s="145"/>
      <c r="F355" s="145"/>
      <c r="G355" s="52">
        <f t="shared" si="120"/>
        <v>2500</v>
      </c>
      <c r="H355" s="52">
        <f t="shared" si="120"/>
        <v>2500</v>
      </c>
      <c r="I355" s="52">
        <f t="shared" si="120"/>
        <v>2500</v>
      </c>
    </row>
    <row r="356" spans="1:9" s="26" customFormat="1" x14ac:dyDescent="0.25">
      <c r="A356" s="53">
        <v>3</v>
      </c>
      <c r="B356" s="146" t="s">
        <v>12</v>
      </c>
      <c r="C356" s="146"/>
      <c r="D356" s="146"/>
      <c r="E356" s="146"/>
      <c r="F356" s="146"/>
      <c r="G356" s="54">
        <f t="shared" si="120"/>
        <v>2500</v>
      </c>
      <c r="H356" s="54">
        <f t="shared" si="120"/>
        <v>2500</v>
      </c>
      <c r="I356" s="54">
        <f t="shared" si="120"/>
        <v>2500</v>
      </c>
    </row>
    <row r="357" spans="1:9" x14ac:dyDescent="0.25">
      <c r="A357" s="53">
        <v>32</v>
      </c>
      <c r="B357" s="146" t="s">
        <v>16</v>
      </c>
      <c r="C357" s="146"/>
      <c r="D357" s="146"/>
      <c r="E357" s="146"/>
      <c r="F357" s="146"/>
      <c r="G357" s="54">
        <f t="shared" si="120"/>
        <v>2500</v>
      </c>
      <c r="H357" s="54">
        <f t="shared" si="120"/>
        <v>2500</v>
      </c>
      <c r="I357" s="54">
        <f t="shared" si="120"/>
        <v>2500</v>
      </c>
    </row>
    <row r="358" spans="1:9" s="67" customFormat="1" x14ac:dyDescent="0.25">
      <c r="A358" s="53">
        <v>322</v>
      </c>
      <c r="B358" s="146" t="s">
        <v>165</v>
      </c>
      <c r="C358" s="146"/>
      <c r="D358" s="146"/>
      <c r="E358" s="146"/>
      <c r="F358" s="146"/>
      <c r="G358" s="54">
        <f t="shared" si="120"/>
        <v>2500</v>
      </c>
      <c r="H358" s="54">
        <f t="shared" si="120"/>
        <v>2500</v>
      </c>
      <c r="I358" s="54">
        <f t="shared" si="120"/>
        <v>2500</v>
      </c>
    </row>
    <row r="359" spans="1:9" x14ac:dyDescent="0.25">
      <c r="A359" s="55">
        <v>3222</v>
      </c>
      <c r="B359" s="147" t="s">
        <v>41</v>
      </c>
      <c r="C359" s="147"/>
      <c r="D359" s="147"/>
      <c r="E359" s="147"/>
      <c r="F359" s="147"/>
      <c r="G359" s="56">
        <f t="shared" si="120"/>
        <v>2500</v>
      </c>
      <c r="H359" s="56">
        <f t="shared" si="120"/>
        <v>2500</v>
      </c>
      <c r="I359" s="56">
        <f t="shared" si="120"/>
        <v>2500</v>
      </c>
    </row>
    <row r="360" spans="1:9" x14ac:dyDescent="0.25">
      <c r="A360" s="57">
        <v>32224</v>
      </c>
      <c r="B360" s="153" t="s">
        <v>166</v>
      </c>
      <c r="C360" s="153"/>
      <c r="D360" s="153"/>
      <c r="E360" s="153"/>
      <c r="F360" s="153"/>
      <c r="G360" s="59">
        <v>2500</v>
      </c>
      <c r="H360" s="59">
        <v>2500</v>
      </c>
      <c r="I360" s="59">
        <v>2500</v>
      </c>
    </row>
    <row r="361" spans="1:9" x14ac:dyDescent="0.25">
      <c r="B361" s="169"/>
      <c r="C361" s="169"/>
      <c r="D361" s="169"/>
      <c r="E361" s="169"/>
      <c r="F361" s="169"/>
      <c r="G361" s="73"/>
      <c r="H361" s="74"/>
      <c r="I361" s="74"/>
    </row>
    <row r="362" spans="1:9" ht="15" customHeight="1" x14ac:dyDescent="0.25">
      <c r="A362" s="163" t="s">
        <v>246</v>
      </c>
      <c r="B362" s="163"/>
      <c r="C362" s="163"/>
      <c r="D362" s="163"/>
      <c r="E362" s="163"/>
      <c r="F362" s="163"/>
      <c r="G362" s="163"/>
      <c r="H362" s="163"/>
      <c r="I362" s="163"/>
    </row>
    <row r="363" spans="1:9" s="26" customFormat="1" x14ac:dyDescent="0.25">
      <c r="A363" s="49" t="s">
        <v>247</v>
      </c>
      <c r="B363" s="144" t="s">
        <v>17</v>
      </c>
      <c r="C363" s="144"/>
      <c r="D363" s="144"/>
      <c r="E363" s="144"/>
      <c r="F363" s="144"/>
      <c r="G363" s="50">
        <f t="shared" ref="G363:I365" si="121">SUM(G364)</f>
        <v>0</v>
      </c>
      <c r="H363" s="50">
        <f t="shared" si="121"/>
        <v>0</v>
      </c>
      <c r="I363" s="50">
        <f t="shared" si="121"/>
        <v>0</v>
      </c>
    </row>
    <row r="364" spans="1:9" s="26" customFormat="1" x14ac:dyDescent="0.25">
      <c r="A364" s="51" t="s">
        <v>174</v>
      </c>
      <c r="B364" s="145" t="s">
        <v>179</v>
      </c>
      <c r="C364" s="145"/>
      <c r="D364" s="145"/>
      <c r="E364" s="145"/>
      <c r="F364" s="145"/>
      <c r="G364" s="52">
        <f t="shared" si="121"/>
        <v>0</v>
      </c>
      <c r="H364" s="52">
        <f t="shared" si="121"/>
        <v>0</v>
      </c>
      <c r="I364" s="52">
        <f t="shared" si="121"/>
        <v>0</v>
      </c>
    </row>
    <row r="365" spans="1:9" s="26" customFormat="1" x14ac:dyDescent="0.25">
      <c r="A365" s="53">
        <v>3</v>
      </c>
      <c r="B365" s="146" t="s">
        <v>12</v>
      </c>
      <c r="C365" s="146"/>
      <c r="D365" s="146"/>
      <c r="E365" s="146"/>
      <c r="F365" s="146"/>
      <c r="G365" s="54">
        <f t="shared" si="121"/>
        <v>0</v>
      </c>
      <c r="H365" s="54">
        <f t="shared" si="121"/>
        <v>0</v>
      </c>
      <c r="I365" s="54">
        <f t="shared" si="121"/>
        <v>0</v>
      </c>
    </row>
    <row r="366" spans="1:9" x14ac:dyDescent="0.25">
      <c r="A366" s="53">
        <v>32</v>
      </c>
      <c r="B366" s="146" t="s">
        <v>16</v>
      </c>
      <c r="C366" s="146"/>
      <c r="D366" s="146"/>
      <c r="E366" s="146"/>
      <c r="F366" s="146"/>
      <c r="G366" s="54">
        <f t="shared" ref="G366:I366" si="122">SUM(G367+G371)</f>
        <v>0</v>
      </c>
      <c r="H366" s="54">
        <f t="shared" si="122"/>
        <v>0</v>
      </c>
      <c r="I366" s="54">
        <f t="shared" si="122"/>
        <v>0</v>
      </c>
    </row>
    <row r="367" spans="1:9" s="67" customFormat="1" x14ac:dyDescent="0.25">
      <c r="A367" s="53">
        <v>322</v>
      </c>
      <c r="B367" s="146" t="s">
        <v>165</v>
      </c>
      <c r="C367" s="146"/>
      <c r="D367" s="146"/>
      <c r="E367" s="146"/>
      <c r="F367" s="146"/>
      <c r="G367" s="54">
        <f t="shared" ref="G367:I368" si="123">SUM(G368)</f>
        <v>0</v>
      </c>
      <c r="H367" s="54">
        <f t="shared" si="123"/>
        <v>0</v>
      </c>
      <c r="I367" s="54">
        <f t="shared" si="123"/>
        <v>0</v>
      </c>
    </row>
    <row r="368" spans="1:9" x14ac:dyDescent="0.25">
      <c r="A368" s="55">
        <v>3221</v>
      </c>
      <c r="B368" s="147" t="s">
        <v>40</v>
      </c>
      <c r="C368" s="147"/>
      <c r="D368" s="147"/>
      <c r="E368" s="147"/>
      <c r="F368" s="147"/>
      <c r="G368" s="56">
        <f t="shared" si="123"/>
        <v>0</v>
      </c>
      <c r="H368" s="56">
        <f t="shared" si="123"/>
        <v>0</v>
      </c>
      <c r="I368" s="56">
        <f t="shared" si="123"/>
        <v>0</v>
      </c>
    </row>
    <row r="369" spans="1:9" x14ac:dyDescent="0.25">
      <c r="A369" s="57">
        <v>32219</v>
      </c>
      <c r="B369" s="158" t="s">
        <v>40</v>
      </c>
      <c r="C369" s="158"/>
      <c r="D369" s="158"/>
      <c r="E369" s="158"/>
      <c r="F369" s="158"/>
      <c r="G369" s="59">
        <v>0</v>
      </c>
      <c r="H369" s="59">
        <v>0</v>
      </c>
      <c r="I369" s="59">
        <v>0</v>
      </c>
    </row>
    <row r="370" spans="1:9" x14ac:dyDescent="0.25">
      <c r="A370" s="53">
        <v>32</v>
      </c>
      <c r="B370" s="146" t="s">
        <v>16</v>
      </c>
      <c r="C370" s="146"/>
      <c r="D370" s="146"/>
      <c r="E370" s="146"/>
      <c r="F370" s="146"/>
      <c r="G370" s="54">
        <f t="shared" ref="G370:I372" si="124">SUM(G371)</f>
        <v>0</v>
      </c>
      <c r="H370" s="54">
        <f t="shared" si="124"/>
        <v>0</v>
      </c>
      <c r="I370" s="54">
        <f t="shared" si="124"/>
        <v>0</v>
      </c>
    </row>
    <row r="371" spans="1:9" s="67" customFormat="1" x14ac:dyDescent="0.25">
      <c r="A371" s="53">
        <v>329</v>
      </c>
      <c r="B371" s="146" t="s">
        <v>40</v>
      </c>
      <c r="C371" s="146"/>
      <c r="D371" s="146"/>
      <c r="E371" s="146"/>
      <c r="F371" s="146"/>
      <c r="G371" s="54">
        <f t="shared" si="124"/>
        <v>0</v>
      </c>
      <c r="H371" s="54">
        <f t="shared" si="124"/>
        <v>0</v>
      </c>
      <c r="I371" s="54">
        <f t="shared" si="124"/>
        <v>0</v>
      </c>
    </row>
    <row r="372" spans="1:9" x14ac:dyDescent="0.25">
      <c r="A372" s="55">
        <v>3293</v>
      </c>
      <c r="B372" s="147" t="s">
        <v>39</v>
      </c>
      <c r="C372" s="147"/>
      <c r="D372" s="147"/>
      <c r="E372" s="147"/>
      <c r="F372" s="147"/>
      <c r="G372" s="56">
        <f t="shared" si="124"/>
        <v>0</v>
      </c>
      <c r="H372" s="56">
        <f t="shared" si="124"/>
        <v>0</v>
      </c>
      <c r="I372" s="56">
        <f t="shared" si="124"/>
        <v>0</v>
      </c>
    </row>
    <row r="373" spans="1:9" x14ac:dyDescent="0.25">
      <c r="A373" s="57">
        <v>32931</v>
      </c>
      <c r="B373" s="153" t="s">
        <v>39</v>
      </c>
      <c r="C373" s="153"/>
      <c r="D373" s="153"/>
      <c r="E373" s="153"/>
      <c r="F373" s="153"/>
      <c r="G373" s="59">
        <v>0</v>
      </c>
      <c r="H373" s="59">
        <v>0</v>
      </c>
      <c r="I373" s="59">
        <v>0</v>
      </c>
    </row>
    <row r="374" spans="1:9" x14ac:dyDescent="0.25">
      <c r="A374" s="57"/>
      <c r="B374" s="153"/>
      <c r="C374" s="153"/>
      <c r="D374" s="153"/>
      <c r="E374" s="153"/>
      <c r="F374" s="153"/>
      <c r="G374" s="74"/>
      <c r="H374" s="76"/>
    </row>
    <row r="375" spans="1:9" x14ac:dyDescent="0.25">
      <c r="B375" s="169"/>
      <c r="C375" s="169"/>
      <c r="D375" s="169"/>
      <c r="E375" s="169"/>
      <c r="F375" s="169"/>
      <c r="G375" s="74"/>
    </row>
    <row r="376" spans="1:9" x14ac:dyDescent="0.25">
      <c r="A376" s="163" t="s">
        <v>248</v>
      </c>
      <c r="B376" s="163"/>
      <c r="C376" s="163"/>
      <c r="D376" s="163"/>
      <c r="E376" s="163"/>
      <c r="F376" s="163"/>
      <c r="G376" s="163"/>
      <c r="H376" s="163"/>
      <c r="I376" s="163"/>
    </row>
    <row r="377" spans="1:9" x14ac:dyDescent="0.25">
      <c r="A377" s="49" t="s">
        <v>132</v>
      </c>
      <c r="B377" s="144" t="s">
        <v>249</v>
      </c>
      <c r="C377" s="144"/>
      <c r="D377" s="144"/>
      <c r="E377" s="144"/>
      <c r="F377" s="144"/>
      <c r="G377" s="50">
        <f t="shared" ref="G377:I380" si="125">SUM(G378)</f>
        <v>0</v>
      </c>
      <c r="H377" s="50">
        <f t="shared" si="125"/>
        <v>0</v>
      </c>
      <c r="I377" s="50">
        <f t="shared" si="125"/>
        <v>0</v>
      </c>
    </row>
    <row r="378" spans="1:9" x14ac:dyDescent="0.25">
      <c r="A378" s="51" t="s">
        <v>174</v>
      </c>
      <c r="B378" s="145" t="s">
        <v>179</v>
      </c>
      <c r="C378" s="145"/>
      <c r="D378" s="145"/>
      <c r="E378" s="145"/>
      <c r="F378" s="145"/>
      <c r="G378" s="52">
        <f t="shared" si="125"/>
        <v>0</v>
      </c>
      <c r="H378" s="52">
        <f t="shared" si="125"/>
        <v>0</v>
      </c>
      <c r="I378" s="52">
        <f t="shared" si="125"/>
        <v>0</v>
      </c>
    </row>
    <row r="379" spans="1:9" x14ac:dyDescent="0.25">
      <c r="A379" s="53">
        <v>3</v>
      </c>
      <c r="B379" s="146" t="s">
        <v>12</v>
      </c>
      <c r="C379" s="146"/>
      <c r="D379" s="146"/>
      <c r="E379" s="146"/>
      <c r="F379" s="146"/>
      <c r="G379" s="54">
        <f t="shared" si="125"/>
        <v>0</v>
      </c>
      <c r="H379" s="54">
        <f t="shared" si="125"/>
        <v>0</v>
      </c>
      <c r="I379" s="54">
        <f t="shared" si="125"/>
        <v>0</v>
      </c>
    </row>
    <row r="380" spans="1:9" x14ac:dyDescent="0.25">
      <c r="A380" s="53">
        <v>32</v>
      </c>
      <c r="B380" s="146" t="s">
        <v>16</v>
      </c>
      <c r="C380" s="146"/>
      <c r="D380" s="146"/>
      <c r="E380" s="146"/>
      <c r="F380" s="146"/>
      <c r="G380" s="54">
        <f t="shared" si="125"/>
        <v>0</v>
      </c>
      <c r="H380" s="54">
        <f t="shared" si="125"/>
        <v>0</v>
      </c>
      <c r="I380" s="54">
        <f t="shared" si="125"/>
        <v>0</v>
      </c>
    </row>
    <row r="381" spans="1:9" x14ac:dyDescent="0.25">
      <c r="A381" s="53">
        <v>324</v>
      </c>
      <c r="B381" s="156" t="s">
        <v>250</v>
      </c>
      <c r="C381" s="156"/>
      <c r="D381" s="156"/>
      <c r="E381" s="156"/>
      <c r="F381" s="156"/>
      <c r="G381" s="54">
        <f t="shared" ref="G381:I381" si="126">SUM(G382+G383)</f>
        <v>0</v>
      </c>
      <c r="H381" s="54">
        <f t="shared" si="126"/>
        <v>0</v>
      </c>
      <c r="I381" s="54">
        <f t="shared" si="126"/>
        <v>0</v>
      </c>
    </row>
    <row r="382" spans="1:9" x14ac:dyDescent="0.25">
      <c r="A382" s="25">
        <v>32412</v>
      </c>
      <c r="B382" s="25" t="s">
        <v>43</v>
      </c>
      <c r="G382" s="72">
        <v>0</v>
      </c>
      <c r="H382" s="72">
        <v>0</v>
      </c>
      <c r="I382" s="72">
        <v>0</v>
      </c>
    </row>
    <row r="383" spans="1:9" x14ac:dyDescent="0.25">
      <c r="A383" s="25">
        <v>9221</v>
      </c>
      <c r="B383" s="25" t="s">
        <v>262</v>
      </c>
      <c r="G383" s="72">
        <v>0</v>
      </c>
      <c r="H383" s="72">
        <v>0</v>
      </c>
      <c r="I383" s="72">
        <v>0</v>
      </c>
    </row>
    <row r="384" spans="1:9" x14ac:dyDescent="0.25">
      <c r="A384" s="152" t="s">
        <v>302</v>
      </c>
      <c r="B384" s="152"/>
      <c r="C384" s="152"/>
      <c r="D384" s="152"/>
      <c r="E384" s="152"/>
      <c r="F384" s="152"/>
      <c r="G384" s="152"/>
      <c r="H384" s="152"/>
      <c r="I384" s="152"/>
    </row>
    <row r="385" spans="1:9" x14ac:dyDescent="0.25">
      <c r="A385" s="49" t="s">
        <v>111</v>
      </c>
      <c r="B385" s="144" t="s">
        <v>112</v>
      </c>
      <c r="C385" s="144"/>
      <c r="D385" s="144"/>
      <c r="E385" s="144"/>
      <c r="F385" s="144"/>
      <c r="G385" s="50">
        <f t="shared" ref="G385:I390" si="127">SUM(G386)</f>
        <v>150573</v>
      </c>
      <c r="H385" s="50">
        <f t="shared" si="127"/>
        <v>0</v>
      </c>
      <c r="I385" s="50">
        <f t="shared" si="127"/>
        <v>0</v>
      </c>
    </row>
    <row r="386" spans="1:9" x14ac:dyDescent="0.25">
      <c r="A386" s="51" t="s">
        <v>72</v>
      </c>
      <c r="B386" s="145" t="s">
        <v>303</v>
      </c>
      <c r="C386" s="145"/>
      <c r="D386" s="145"/>
      <c r="E386" s="145"/>
      <c r="F386" s="145"/>
      <c r="G386" s="52">
        <f t="shared" si="127"/>
        <v>150573</v>
      </c>
      <c r="H386" s="52">
        <f t="shared" si="127"/>
        <v>0</v>
      </c>
      <c r="I386" s="52">
        <f t="shared" si="127"/>
        <v>0</v>
      </c>
    </row>
    <row r="387" spans="1:9" x14ac:dyDescent="0.25">
      <c r="A387" s="53">
        <v>3</v>
      </c>
      <c r="B387" s="146" t="s">
        <v>12</v>
      </c>
      <c r="C387" s="146"/>
      <c r="D387" s="146"/>
      <c r="E387" s="146"/>
      <c r="F387" s="146"/>
      <c r="G387" s="54">
        <f t="shared" si="127"/>
        <v>150573</v>
      </c>
      <c r="H387" s="54">
        <f t="shared" si="127"/>
        <v>0</v>
      </c>
      <c r="I387" s="54">
        <f t="shared" si="127"/>
        <v>0</v>
      </c>
    </row>
    <row r="388" spans="1:9" x14ac:dyDescent="0.25">
      <c r="A388" s="53">
        <v>36</v>
      </c>
      <c r="B388" s="161" t="s">
        <v>251</v>
      </c>
      <c r="C388" s="161"/>
      <c r="D388" s="161"/>
      <c r="E388" s="161"/>
      <c r="F388" s="161"/>
      <c r="G388" s="54">
        <f t="shared" si="127"/>
        <v>150573</v>
      </c>
      <c r="H388" s="54">
        <f t="shared" si="127"/>
        <v>0</v>
      </c>
      <c r="I388" s="54">
        <f t="shared" si="127"/>
        <v>0</v>
      </c>
    </row>
    <row r="389" spans="1:9" x14ac:dyDescent="0.25">
      <c r="A389" s="53">
        <v>368</v>
      </c>
      <c r="B389" s="156" t="s">
        <v>295</v>
      </c>
      <c r="C389" s="156"/>
      <c r="D389" s="156"/>
      <c r="E389" s="156"/>
      <c r="F389" s="156"/>
      <c r="G389" s="63">
        <f t="shared" si="127"/>
        <v>150573</v>
      </c>
      <c r="H389" s="63">
        <f t="shared" si="127"/>
        <v>0</v>
      </c>
      <c r="I389" s="63">
        <f t="shared" si="127"/>
        <v>0</v>
      </c>
    </row>
    <row r="390" spans="1:9" x14ac:dyDescent="0.25">
      <c r="A390" s="55">
        <v>3681</v>
      </c>
      <c r="B390" s="147" t="s">
        <v>296</v>
      </c>
      <c r="C390" s="147"/>
      <c r="D390" s="147"/>
      <c r="E390" s="147"/>
      <c r="F390" s="147"/>
      <c r="G390" s="56">
        <f t="shared" si="127"/>
        <v>150573</v>
      </c>
      <c r="H390" s="56">
        <f t="shared" si="127"/>
        <v>0</v>
      </c>
      <c r="I390" s="56">
        <f t="shared" si="127"/>
        <v>0</v>
      </c>
    </row>
    <row r="391" spans="1:9" x14ac:dyDescent="0.25">
      <c r="A391" s="57">
        <v>36811</v>
      </c>
      <c r="B391" s="153" t="s">
        <v>304</v>
      </c>
      <c r="C391" s="153"/>
      <c r="D391" s="153"/>
      <c r="E391" s="153"/>
      <c r="F391" s="153"/>
      <c r="G391" s="58">
        <v>150573</v>
      </c>
      <c r="H391" s="58">
        <v>0</v>
      </c>
      <c r="I391" s="58">
        <v>0</v>
      </c>
    </row>
    <row r="393" spans="1:9" x14ac:dyDescent="0.25">
      <c r="A393" s="152" t="s">
        <v>252</v>
      </c>
      <c r="B393" s="152"/>
      <c r="C393" s="152"/>
      <c r="D393" s="152"/>
      <c r="E393" s="152"/>
      <c r="F393" s="152"/>
      <c r="G393" s="152"/>
      <c r="H393" s="152"/>
      <c r="I393" s="152"/>
    </row>
    <row r="394" spans="1:9" x14ac:dyDescent="0.25">
      <c r="A394" s="49" t="s">
        <v>116</v>
      </c>
      <c r="B394" s="144" t="s">
        <v>24</v>
      </c>
      <c r="C394" s="144"/>
      <c r="D394" s="144"/>
      <c r="E394" s="144"/>
      <c r="F394" s="144"/>
      <c r="G394" s="50">
        <f t="shared" ref="G394:I394" si="128">SUM(G395+G402)</f>
        <v>2000</v>
      </c>
      <c r="H394" s="50">
        <f t="shared" si="128"/>
        <v>3000</v>
      </c>
      <c r="I394" s="50">
        <f t="shared" si="128"/>
        <v>3000</v>
      </c>
    </row>
    <row r="395" spans="1:9" x14ac:dyDescent="0.25">
      <c r="A395" s="51" t="s">
        <v>253</v>
      </c>
      <c r="B395" s="145" t="s">
        <v>179</v>
      </c>
      <c r="C395" s="145"/>
      <c r="D395" s="145"/>
      <c r="E395" s="145"/>
      <c r="F395" s="145"/>
      <c r="G395" s="52">
        <f t="shared" ref="G395:I399" si="129">SUM(G396)</f>
        <v>2000</v>
      </c>
      <c r="H395" s="52">
        <f t="shared" si="129"/>
        <v>3000</v>
      </c>
      <c r="I395" s="52">
        <f t="shared" si="129"/>
        <v>3000</v>
      </c>
    </row>
    <row r="396" spans="1:9" x14ac:dyDescent="0.25">
      <c r="A396" s="53">
        <v>3</v>
      </c>
      <c r="B396" s="146" t="s">
        <v>12</v>
      </c>
      <c r="C396" s="146"/>
      <c r="D396" s="146"/>
      <c r="E396" s="146"/>
      <c r="F396" s="146"/>
      <c r="G396" s="54">
        <f t="shared" si="129"/>
        <v>2000</v>
      </c>
      <c r="H396" s="54">
        <f t="shared" si="129"/>
        <v>3000</v>
      </c>
      <c r="I396" s="54">
        <f t="shared" si="129"/>
        <v>3000</v>
      </c>
    </row>
    <row r="397" spans="1:9" x14ac:dyDescent="0.25">
      <c r="A397" s="53">
        <v>32</v>
      </c>
      <c r="B397" s="146" t="s">
        <v>16</v>
      </c>
      <c r="C397" s="146"/>
      <c r="D397" s="146"/>
      <c r="E397" s="146"/>
      <c r="F397" s="146"/>
      <c r="G397" s="54">
        <f t="shared" si="129"/>
        <v>2000</v>
      </c>
      <c r="H397" s="54">
        <f t="shared" si="129"/>
        <v>3000</v>
      </c>
      <c r="I397" s="54">
        <f t="shared" si="129"/>
        <v>3000</v>
      </c>
    </row>
    <row r="398" spans="1:9" x14ac:dyDescent="0.25">
      <c r="A398" s="53">
        <v>322</v>
      </c>
      <c r="B398" s="146" t="s">
        <v>165</v>
      </c>
      <c r="C398" s="146"/>
      <c r="D398" s="146"/>
      <c r="E398" s="146"/>
      <c r="F398" s="146"/>
      <c r="G398" s="54">
        <f t="shared" si="129"/>
        <v>2000</v>
      </c>
      <c r="H398" s="54">
        <f t="shared" si="129"/>
        <v>3000</v>
      </c>
      <c r="I398" s="54">
        <f t="shared" si="129"/>
        <v>3000</v>
      </c>
    </row>
    <row r="399" spans="1:9" x14ac:dyDescent="0.25">
      <c r="A399" s="55">
        <v>3222</v>
      </c>
      <c r="B399" s="147" t="s">
        <v>41</v>
      </c>
      <c r="C399" s="147"/>
      <c r="D399" s="147"/>
      <c r="E399" s="147"/>
      <c r="F399" s="147"/>
      <c r="G399" s="56">
        <f t="shared" si="129"/>
        <v>2000</v>
      </c>
      <c r="H399" s="56">
        <f t="shared" si="129"/>
        <v>3000</v>
      </c>
      <c r="I399" s="56">
        <f t="shared" si="129"/>
        <v>3000</v>
      </c>
    </row>
    <row r="400" spans="1:9" x14ac:dyDescent="0.25">
      <c r="A400" s="57">
        <v>32222</v>
      </c>
      <c r="B400" s="153" t="s">
        <v>41</v>
      </c>
      <c r="C400" s="153"/>
      <c r="D400" s="153"/>
      <c r="E400" s="153"/>
      <c r="F400" s="153"/>
      <c r="G400" s="58">
        <v>2000</v>
      </c>
      <c r="H400" s="58">
        <v>3000</v>
      </c>
      <c r="I400" s="58">
        <v>3000</v>
      </c>
    </row>
    <row r="404" spans="7:8" x14ac:dyDescent="0.25">
      <c r="G404" s="25"/>
    </row>
    <row r="405" spans="7:8" x14ac:dyDescent="0.25">
      <c r="G405" s="25"/>
    </row>
    <row r="406" spans="7:8" x14ac:dyDescent="0.25">
      <c r="G406" s="25"/>
    </row>
    <row r="407" spans="7:8" x14ac:dyDescent="0.25">
      <c r="G407" s="25"/>
    </row>
    <row r="410" spans="7:8" x14ac:dyDescent="0.25">
      <c r="H410" s="76"/>
    </row>
    <row r="411" spans="7:8" x14ac:dyDescent="0.25">
      <c r="H411" s="76"/>
    </row>
    <row r="414" spans="7:8" x14ac:dyDescent="0.25">
      <c r="G414" s="76"/>
      <c r="H414" s="77" t="s">
        <v>254</v>
      </c>
    </row>
    <row r="415" spans="7:8" x14ac:dyDescent="0.25">
      <c r="G415" s="76"/>
      <c r="H415" s="78"/>
    </row>
    <row r="416" spans="7:8" x14ac:dyDescent="0.25">
      <c r="G416" s="76"/>
      <c r="H416" s="78"/>
    </row>
    <row r="417" spans="7:8" x14ac:dyDescent="0.25">
      <c r="G417" s="76"/>
      <c r="H417" s="79" t="s">
        <v>291</v>
      </c>
    </row>
  </sheetData>
  <mergeCells count="359">
    <mergeCell ref="A7:I7"/>
    <mergeCell ref="A10:A11"/>
    <mergeCell ref="B10:F11"/>
    <mergeCell ref="D12:F12"/>
    <mergeCell ref="D13:F13"/>
    <mergeCell ref="D14:F14"/>
    <mergeCell ref="A1:D1"/>
    <mergeCell ref="A2:E2"/>
    <mergeCell ref="B3:E3"/>
    <mergeCell ref="B4:E4"/>
    <mergeCell ref="A5:E5"/>
    <mergeCell ref="A6:I6"/>
    <mergeCell ref="B21:F21"/>
    <mergeCell ref="B22:F22"/>
    <mergeCell ref="B23:F23"/>
    <mergeCell ref="B24:F24"/>
    <mergeCell ref="B25:F25"/>
    <mergeCell ref="B26:F26"/>
    <mergeCell ref="B15:F15"/>
    <mergeCell ref="B16:F16"/>
    <mergeCell ref="B17:F17"/>
    <mergeCell ref="B18:F18"/>
    <mergeCell ref="B19:F19"/>
    <mergeCell ref="A20:I20"/>
    <mergeCell ref="B33:F33"/>
    <mergeCell ref="A35:I35"/>
    <mergeCell ref="B36:F36"/>
    <mergeCell ref="B37:F37"/>
    <mergeCell ref="B38:F38"/>
    <mergeCell ref="B39:F39"/>
    <mergeCell ref="B27:F27"/>
    <mergeCell ref="B28:F28"/>
    <mergeCell ref="B29:F29"/>
    <mergeCell ref="B30:F30"/>
    <mergeCell ref="B31:F31"/>
    <mergeCell ref="B32:F32"/>
    <mergeCell ref="B46:F46"/>
    <mergeCell ref="B47:F47"/>
    <mergeCell ref="B48:F48"/>
    <mergeCell ref="A50:I50"/>
    <mergeCell ref="B51:F51"/>
    <mergeCell ref="B52:F52"/>
    <mergeCell ref="B40:F40"/>
    <mergeCell ref="B41:F41"/>
    <mergeCell ref="B42:F42"/>
    <mergeCell ref="B43:F43"/>
    <mergeCell ref="B44:F44"/>
    <mergeCell ref="B45:F45"/>
    <mergeCell ref="B59:F59"/>
    <mergeCell ref="B60:F60"/>
    <mergeCell ref="B61:F61"/>
    <mergeCell ref="B62:F62"/>
    <mergeCell ref="B63:F63"/>
    <mergeCell ref="B64:F64"/>
    <mergeCell ref="B53:F53"/>
    <mergeCell ref="B54:F54"/>
    <mergeCell ref="B55:F55"/>
    <mergeCell ref="B56:F56"/>
    <mergeCell ref="B57:F57"/>
    <mergeCell ref="A58:I58"/>
    <mergeCell ref="B71:F71"/>
    <mergeCell ref="B72:F72"/>
    <mergeCell ref="B73:F73"/>
    <mergeCell ref="B74:F74"/>
    <mergeCell ref="B75:F75"/>
    <mergeCell ref="B76:F76"/>
    <mergeCell ref="B65:F65"/>
    <mergeCell ref="B66:F66"/>
    <mergeCell ref="B67:F67"/>
    <mergeCell ref="B68:F68"/>
    <mergeCell ref="B69:F69"/>
    <mergeCell ref="B70:F70"/>
    <mergeCell ref="B84:F84"/>
    <mergeCell ref="B85:F85"/>
    <mergeCell ref="B86:F86"/>
    <mergeCell ref="B87:F87"/>
    <mergeCell ref="B88:F88"/>
    <mergeCell ref="A91:I91"/>
    <mergeCell ref="B77:F77"/>
    <mergeCell ref="B78:F78"/>
    <mergeCell ref="B79:F79"/>
    <mergeCell ref="A81:I81"/>
    <mergeCell ref="B82:F82"/>
    <mergeCell ref="B83:F83"/>
    <mergeCell ref="B98:F98"/>
    <mergeCell ref="A100:I100"/>
    <mergeCell ref="B101:F101"/>
    <mergeCell ref="B102:F102"/>
    <mergeCell ref="B103:F103"/>
    <mergeCell ref="B104:F104"/>
    <mergeCell ref="B92:F92"/>
    <mergeCell ref="B93:F93"/>
    <mergeCell ref="B94:F94"/>
    <mergeCell ref="B95:F95"/>
    <mergeCell ref="B96:F96"/>
    <mergeCell ref="B97:F97"/>
    <mergeCell ref="B112:F112"/>
    <mergeCell ref="B113:F113"/>
    <mergeCell ref="B114:F114"/>
    <mergeCell ref="B115:F115"/>
    <mergeCell ref="B117:F117"/>
    <mergeCell ref="B119:F119"/>
    <mergeCell ref="B105:F105"/>
    <mergeCell ref="B106:F106"/>
    <mergeCell ref="B107:F107"/>
    <mergeCell ref="A109:I109"/>
    <mergeCell ref="B110:F110"/>
    <mergeCell ref="B111:F111"/>
    <mergeCell ref="A128:I128"/>
    <mergeCell ref="B129:F129"/>
    <mergeCell ref="B130:F130"/>
    <mergeCell ref="B131:F131"/>
    <mergeCell ref="B132:F132"/>
    <mergeCell ref="B133:F133"/>
    <mergeCell ref="A122:A123"/>
    <mergeCell ref="B122:F123"/>
    <mergeCell ref="D124:F124"/>
    <mergeCell ref="D125:F125"/>
    <mergeCell ref="D126:F126"/>
    <mergeCell ref="B127:F127"/>
    <mergeCell ref="B140:F140"/>
    <mergeCell ref="B141:F141"/>
    <mergeCell ref="B142:F142"/>
    <mergeCell ref="B143:F143"/>
    <mergeCell ref="B144:F144"/>
    <mergeCell ref="B145:F145"/>
    <mergeCell ref="B134:F134"/>
    <mergeCell ref="B135:F135"/>
    <mergeCell ref="B136:F136"/>
    <mergeCell ref="B137:F137"/>
    <mergeCell ref="B138:F138"/>
    <mergeCell ref="B139:F139"/>
    <mergeCell ref="B152:F152"/>
    <mergeCell ref="B153:F153"/>
    <mergeCell ref="B154:F154"/>
    <mergeCell ref="B155:F155"/>
    <mergeCell ref="B156:F156"/>
    <mergeCell ref="B157:F157"/>
    <mergeCell ref="B146:F146"/>
    <mergeCell ref="B147:F147"/>
    <mergeCell ref="B148:F148"/>
    <mergeCell ref="B149:F149"/>
    <mergeCell ref="B150:F150"/>
    <mergeCell ref="B151:F151"/>
    <mergeCell ref="B164:F164"/>
    <mergeCell ref="B165:F165"/>
    <mergeCell ref="B166:F166"/>
    <mergeCell ref="B167:F167"/>
    <mergeCell ref="B168:F168"/>
    <mergeCell ref="B169:F169"/>
    <mergeCell ref="B158:F158"/>
    <mergeCell ref="B159:F159"/>
    <mergeCell ref="B160:F160"/>
    <mergeCell ref="B161:F161"/>
    <mergeCell ref="B162:F162"/>
    <mergeCell ref="B163:F163"/>
    <mergeCell ref="B176:F176"/>
    <mergeCell ref="B177:F177"/>
    <mergeCell ref="B178:F178"/>
    <mergeCell ref="B179:F179"/>
    <mergeCell ref="B180:F180"/>
    <mergeCell ref="B181:F181"/>
    <mergeCell ref="B170:F170"/>
    <mergeCell ref="B171:F171"/>
    <mergeCell ref="B172:F172"/>
    <mergeCell ref="B173:F173"/>
    <mergeCell ref="B174:F174"/>
    <mergeCell ref="B175:F175"/>
    <mergeCell ref="B189:F189"/>
    <mergeCell ref="B190:F190"/>
    <mergeCell ref="B191:F191"/>
    <mergeCell ref="B192:F192"/>
    <mergeCell ref="B193:F193"/>
    <mergeCell ref="B194:F194"/>
    <mergeCell ref="B182:F182"/>
    <mergeCell ref="B183:F183"/>
    <mergeCell ref="A185:I185"/>
    <mergeCell ref="B186:F186"/>
    <mergeCell ref="B187:F187"/>
    <mergeCell ref="B188:F188"/>
    <mergeCell ref="B201:F201"/>
    <mergeCell ref="B202:F202"/>
    <mergeCell ref="B203:F203"/>
    <mergeCell ref="B204:F204"/>
    <mergeCell ref="B205:F205"/>
    <mergeCell ref="B211:F211"/>
    <mergeCell ref="B195:F195"/>
    <mergeCell ref="B196:F196"/>
    <mergeCell ref="B197:F197"/>
    <mergeCell ref="B198:F198"/>
    <mergeCell ref="B199:F199"/>
    <mergeCell ref="B200:F200"/>
    <mergeCell ref="A219:I219"/>
    <mergeCell ref="B220:F220"/>
    <mergeCell ref="B221:F221"/>
    <mergeCell ref="B222:F222"/>
    <mergeCell ref="B223:F223"/>
    <mergeCell ref="B224:F224"/>
    <mergeCell ref="B212:F212"/>
    <mergeCell ref="B213:F213"/>
    <mergeCell ref="B214:F214"/>
    <mergeCell ref="B215:F215"/>
    <mergeCell ref="B216:F216"/>
    <mergeCell ref="B217:F217"/>
    <mergeCell ref="B231:F231"/>
    <mergeCell ref="B232:F232"/>
    <mergeCell ref="B234:F234"/>
    <mergeCell ref="B235:F235"/>
    <mergeCell ref="B236:F236"/>
    <mergeCell ref="B237:F237"/>
    <mergeCell ref="B225:F225"/>
    <mergeCell ref="B226:F226"/>
    <mergeCell ref="B227:F227"/>
    <mergeCell ref="B228:F228"/>
    <mergeCell ref="B229:F229"/>
    <mergeCell ref="B230:F230"/>
    <mergeCell ref="B245:F245"/>
    <mergeCell ref="B246:F246"/>
    <mergeCell ref="B247:F247"/>
    <mergeCell ref="B248:F248"/>
    <mergeCell ref="B249:F249"/>
    <mergeCell ref="B250:F250"/>
    <mergeCell ref="B238:F238"/>
    <mergeCell ref="B239:F239"/>
    <mergeCell ref="B240:F240"/>
    <mergeCell ref="B242:F242"/>
    <mergeCell ref="B243:F243"/>
    <mergeCell ref="B244:F244"/>
    <mergeCell ref="B259:F259"/>
    <mergeCell ref="B260:F260"/>
    <mergeCell ref="B261:F261"/>
    <mergeCell ref="B262:F262"/>
    <mergeCell ref="B263:F263"/>
    <mergeCell ref="B265:F265"/>
    <mergeCell ref="B251:F251"/>
    <mergeCell ref="B252:F252"/>
    <mergeCell ref="B253:F253"/>
    <mergeCell ref="B256:F256"/>
    <mergeCell ref="B257:F257"/>
    <mergeCell ref="B258:F258"/>
    <mergeCell ref="B275:F275"/>
    <mergeCell ref="B276:F276"/>
    <mergeCell ref="B277:F277"/>
    <mergeCell ref="B278:F278"/>
    <mergeCell ref="B279:F279"/>
    <mergeCell ref="B281:F281"/>
    <mergeCell ref="B266:F266"/>
    <mergeCell ref="B268:F268"/>
    <mergeCell ref="B269:F269"/>
    <mergeCell ref="B270:F270"/>
    <mergeCell ref="B271:F271"/>
    <mergeCell ref="B272:F272"/>
    <mergeCell ref="B293:F293"/>
    <mergeCell ref="B294:F294"/>
    <mergeCell ref="B295:F295"/>
    <mergeCell ref="B298:F298"/>
    <mergeCell ref="B299:F299"/>
    <mergeCell ref="B300:F300"/>
    <mergeCell ref="B282:F282"/>
    <mergeCell ref="B288:F288"/>
    <mergeCell ref="B289:F289"/>
    <mergeCell ref="B290:F290"/>
    <mergeCell ref="B291:F291"/>
    <mergeCell ref="B292:F292"/>
    <mergeCell ref="B308:F308"/>
    <mergeCell ref="B309:F309"/>
    <mergeCell ref="B310:F310"/>
    <mergeCell ref="B311:F311"/>
    <mergeCell ref="B312:F312"/>
    <mergeCell ref="B313:F313"/>
    <mergeCell ref="B301:F301"/>
    <mergeCell ref="B302:F302"/>
    <mergeCell ref="B303:F303"/>
    <mergeCell ref="A305:I305"/>
    <mergeCell ref="B306:F306"/>
    <mergeCell ref="B307:F307"/>
    <mergeCell ref="B320:F320"/>
    <mergeCell ref="B321:F321"/>
    <mergeCell ref="B322:F322"/>
    <mergeCell ref="B323:F323"/>
    <mergeCell ref="B324:F324"/>
    <mergeCell ref="B325:F325"/>
    <mergeCell ref="B314:F314"/>
    <mergeCell ref="B315:F315"/>
    <mergeCell ref="B316:F316"/>
    <mergeCell ref="B317:F317"/>
    <mergeCell ref="B318:F318"/>
    <mergeCell ref="B319:F319"/>
    <mergeCell ref="B333:F333"/>
    <mergeCell ref="B334:F334"/>
    <mergeCell ref="B335:F335"/>
    <mergeCell ref="B336:F336"/>
    <mergeCell ref="B337:F337"/>
    <mergeCell ref="B338:F338"/>
    <mergeCell ref="B326:F326"/>
    <mergeCell ref="B327:F327"/>
    <mergeCell ref="B329:F329"/>
    <mergeCell ref="B330:F330"/>
    <mergeCell ref="B331:F331"/>
    <mergeCell ref="B332:F332"/>
    <mergeCell ref="B345:F345"/>
    <mergeCell ref="B346:F346"/>
    <mergeCell ref="B347:F347"/>
    <mergeCell ref="B348:F348"/>
    <mergeCell ref="B349:F349"/>
    <mergeCell ref="B350:F350"/>
    <mergeCell ref="B339:F339"/>
    <mergeCell ref="B340:F340"/>
    <mergeCell ref="B341:F341"/>
    <mergeCell ref="B342:F342"/>
    <mergeCell ref="B343:F343"/>
    <mergeCell ref="B344:F344"/>
    <mergeCell ref="B357:F357"/>
    <mergeCell ref="B358:F358"/>
    <mergeCell ref="B359:F359"/>
    <mergeCell ref="B360:F360"/>
    <mergeCell ref="B361:F361"/>
    <mergeCell ref="A362:I362"/>
    <mergeCell ref="B351:F351"/>
    <mergeCell ref="B352:F352"/>
    <mergeCell ref="A353:I353"/>
    <mergeCell ref="B354:F354"/>
    <mergeCell ref="B355:F355"/>
    <mergeCell ref="B356:F356"/>
    <mergeCell ref="B369:F369"/>
    <mergeCell ref="B370:F370"/>
    <mergeCell ref="B371:F371"/>
    <mergeCell ref="B372:F372"/>
    <mergeCell ref="B373:F373"/>
    <mergeCell ref="B374:F374"/>
    <mergeCell ref="B363:F363"/>
    <mergeCell ref="B364:F364"/>
    <mergeCell ref="B365:F365"/>
    <mergeCell ref="B366:F366"/>
    <mergeCell ref="B367:F367"/>
    <mergeCell ref="B368:F368"/>
    <mergeCell ref="B381:F381"/>
    <mergeCell ref="A384:I384"/>
    <mergeCell ref="B385:F385"/>
    <mergeCell ref="B386:F386"/>
    <mergeCell ref="B387:F387"/>
    <mergeCell ref="B388:F388"/>
    <mergeCell ref="B375:F375"/>
    <mergeCell ref="A376:I376"/>
    <mergeCell ref="B377:F377"/>
    <mergeCell ref="B378:F378"/>
    <mergeCell ref="B379:F379"/>
    <mergeCell ref="B380:F380"/>
    <mergeCell ref="B396:F396"/>
    <mergeCell ref="B397:F397"/>
    <mergeCell ref="B398:F398"/>
    <mergeCell ref="B399:F399"/>
    <mergeCell ref="B400:F400"/>
    <mergeCell ref="B389:F389"/>
    <mergeCell ref="B390:F390"/>
    <mergeCell ref="B391:F391"/>
    <mergeCell ref="A393:I393"/>
    <mergeCell ref="B394:F394"/>
    <mergeCell ref="B395:F395"/>
  </mergeCells>
  <pageMargins left="0.7" right="0.7" top="0.75" bottom="0.75" header="0.3" footer="0.3"/>
  <pageSetup paperSize="9" scale="67" fitToHeight="0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7"/>
  <sheetViews>
    <sheetView tabSelected="1" workbookViewId="0">
      <selection activeCell="A6" sqref="A6:I6"/>
    </sheetView>
  </sheetViews>
  <sheetFormatPr defaultColWidth="9.140625" defaultRowHeight="15" x14ac:dyDescent="0.25"/>
  <cols>
    <col min="1" max="1" width="19.85546875" style="25" customWidth="1"/>
    <col min="2" max="5" width="9.140625" style="25"/>
    <col min="6" max="6" width="27.5703125" style="25" customWidth="1"/>
    <col min="7" max="7" width="29.5703125" style="26" customWidth="1"/>
    <col min="8" max="8" width="28.7109375" style="25" customWidth="1"/>
    <col min="9" max="9" width="24.5703125" style="25" customWidth="1"/>
    <col min="10" max="16384" width="9.140625" style="25"/>
  </cols>
  <sheetData>
    <row r="1" spans="1:9" ht="73.5" customHeight="1" x14ac:dyDescent="0.25">
      <c r="A1" s="141"/>
      <c r="B1" s="141"/>
      <c r="C1" s="141"/>
      <c r="D1" s="141"/>
      <c r="E1" s="25" t="s">
        <v>27</v>
      </c>
    </row>
    <row r="2" spans="1:9" s="26" customFormat="1" ht="15" customHeight="1" x14ac:dyDescent="0.25">
      <c r="A2" s="142" t="s">
        <v>281</v>
      </c>
      <c r="B2" s="142"/>
      <c r="C2" s="142"/>
      <c r="D2" s="142"/>
      <c r="E2" s="142"/>
      <c r="F2" s="27"/>
      <c r="G2" s="27"/>
      <c r="H2" s="27"/>
      <c r="I2" s="28"/>
    </row>
    <row r="3" spans="1:9" s="26" customFormat="1" ht="15" customHeight="1" x14ac:dyDescent="0.25">
      <c r="A3" s="29" t="s">
        <v>47</v>
      </c>
      <c r="B3" s="143" t="s">
        <v>312</v>
      </c>
      <c r="C3" s="143"/>
      <c r="D3" s="143"/>
      <c r="E3" s="143"/>
      <c r="I3" s="30"/>
    </row>
    <row r="4" spans="1:9" s="26" customFormat="1" ht="15" customHeight="1" x14ac:dyDescent="0.25">
      <c r="A4" s="29" t="s">
        <v>48</v>
      </c>
      <c r="B4" s="143" t="s">
        <v>317</v>
      </c>
      <c r="C4" s="143"/>
      <c r="D4" s="143"/>
      <c r="E4" s="143"/>
      <c r="I4" s="30"/>
    </row>
    <row r="5" spans="1:9" s="26" customFormat="1" ht="15" customHeight="1" x14ac:dyDescent="0.25">
      <c r="A5" s="143" t="s">
        <v>315</v>
      </c>
      <c r="B5" s="143"/>
      <c r="C5" s="143"/>
      <c r="D5" s="143"/>
      <c r="E5" s="143"/>
      <c r="I5" s="30"/>
    </row>
    <row r="6" spans="1:9" s="31" customFormat="1" ht="18.75" x14ac:dyDescent="0.3">
      <c r="A6" s="135" t="s">
        <v>49</v>
      </c>
      <c r="B6" s="135"/>
      <c r="C6" s="135"/>
      <c r="D6" s="135"/>
      <c r="E6" s="135"/>
      <c r="F6" s="135"/>
      <c r="G6" s="135"/>
      <c r="H6" s="135"/>
      <c r="I6" s="135"/>
    </row>
    <row r="7" spans="1:9" s="31" customFormat="1" ht="18.75" x14ac:dyDescent="0.3">
      <c r="A7" s="135" t="s">
        <v>50</v>
      </c>
      <c r="B7" s="135"/>
      <c r="C7" s="135"/>
      <c r="D7" s="135"/>
      <c r="E7" s="135"/>
      <c r="F7" s="135"/>
      <c r="G7" s="135"/>
      <c r="H7" s="135"/>
      <c r="I7" s="135"/>
    </row>
    <row r="8" spans="1:9" s="31" customFormat="1" ht="18.75" x14ac:dyDescent="0.3">
      <c r="A8" s="92"/>
      <c r="B8" s="92"/>
      <c r="C8" s="92"/>
      <c r="D8" s="92"/>
      <c r="E8" s="92"/>
      <c r="F8" s="92"/>
      <c r="G8" s="92"/>
      <c r="H8" s="92"/>
      <c r="I8" s="92" t="s">
        <v>256</v>
      </c>
    </row>
    <row r="10" spans="1:9" x14ac:dyDescent="0.25">
      <c r="A10" s="136" t="s">
        <v>51</v>
      </c>
      <c r="B10" s="136" t="s">
        <v>52</v>
      </c>
      <c r="C10" s="136"/>
      <c r="D10" s="136"/>
      <c r="E10" s="136"/>
      <c r="F10" s="136"/>
      <c r="G10" s="32" t="s">
        <v>53</v>
      </c>
      <c r="H10" s="32" t="s">
        <v>54</v>
      </c>
      <c r="I10" s="32" t="s">
        <v>54</v>
      </c>
    </row>
    <row r="11" spans="1:9" x14ac:dyDescent="0.25">
      <c r="A11" s="137"/>
      <c r="B11" s="137"/>
      <c r="C11" s="137"/>
      <c r="D11" s="137"/>
      <c r="E11" s="137"/>
      <c r="F11" s="137"/>
      <c r="G11" s="33" t="s">
        <v>55</v>
      </c>
      <c r="H11" s="33" t="s">
        <v>56</v>
      </c>
      <c r="I11" s="33" t="s">
        <v>57</v>
      </c>
    </row>
    <row r="12" spans="1:9" s="26" customFormat="1" x14ac:dyDescent="0.25">
      <c r="A12" s="34" t="s">
        <v>58</v>
      </c>
      <c r="B12" s="35" t="s">
        <v>59</v>
      </c>
      <c r="C12" s="34"/>
      <c r="D12" s="138" t="s">
        <v>60</v>
      </c>
      <c r="E12" s="138"/>
      <c r="F12" s="138"/>
      <c r="G12" s="36">
        <f t="shared" ref="G12:I12" si="0">G13</f>
        <v>580672</v>
      </c>
      <c r="H12" s="36">
        <f t="shared" si="0"/>
        <v>541575</v>
      </c>
      <c r="I12" s="36">
        <f t="shared" si="0"/>
        <v>555511</v>
      </c>
    </row>
    <row r="13" spans="1:9" x14ac:dyDescent="0.25">
      <c r="A13" s="95" t="s">
        <v>61</v>
      </c>
      <c r="B13" s="37" t="s">
        <v>62</v>
      </c>
      <c r="C13" s="95"/>
      <c r="D13" s="139" t="s">
        <v>63</v>
      </c>
      <c r="E13" s="139"/>
      <c r="F13" s="139"/>
      <c r="G13" s="38">
        <f t="shared" ref="G13:I13" si="1">G15</f>
        <v>580672</v>
      </c>
      <c r="H13" s="38">
        <f t="shared" si="1"/>
        <v>541575</v>
      </c>
      <c r="I13" s="38">
        <f t="shared" si="1"/>
        <v>555511</v>
      </c>
    </row>
    <row r="14" spans="1:9" ht="14.25" customHeight="1" x14ac:dyDescent="0.25">
      <c r="A14" s="39" t="s">
        <v>64</v>
      </c>
      <c r="B14" s="40">
        <v>10225</v>
      </c>
      <c r="C14" s="39"/>
      <c r="D14" s="140" t="s">
        <v>289</v>
      </c>
      <c r="E14" s="140"/>
      <c r="F14" s="140"/>
      <c r="G14" s="41">
        <f t="shared" ref="G14:I14" si="2">G15</f>
        <v>580672</v>
      </c>
      <c r="H14" s="41">
        <f t="shared" si="2"/>
        <v>541575</v>
      </c>
      <c r="I14" s="41">
        <f t="shared" si="2"/>
        <v>555511</v>
      </c>
    </row>
    <row r="15" spans="1:9" x14ac:dyDescent="0.25">
      <c r="A15" s="93"/>
      <c r="B15" s="148" t="s">
        <v>65</v>
      </c>
      <c r="C15" s="148"/>
      <c r="D15" s="148"/>
      <c r="E15" s="148"/>
      <c r="F15" s="148"/>
      <c r="G15" s="42">
        <f>SUM(G16+G21+G36+G51+G59+G82+G92+G101+G110)</f>
        <v>580672</v>
      </c>
      <c r="H15" s="42">
        <f t="shared" ref="H15:I15" si="3">SUM(H16+H21+H36+H51+H59+H82+H92+H101+H110)</f>
        <v>541575</v>
      </c>
      <c r="I15" s="42">
        <f t="shared" si="3"/>
        <v>555511</v>
      </c>
    </row>
    <row r="16" spans="1:9" x14ac:dyDescent="0.25">
      <c r="A16" s="43">
        <v>9</v>
      </c>
      <c r="B16" s="149" t="s">
        <v>66</v>
      </c>
      <c r="C16" s="149"/>
      <c r="D16" s="149"/>
      <c r="E16" s="149"/>
      <c r="F16" s="149"/>
      <c r="G16" s="44">
        <f t="shared" ref="G16:I18" si="4">G17</f>
        <v>0</v>
      </c>
      <c r="H16" s="44">
        <f t="shared" si="4"/>
        <v>0</v>
      </c>
      <c r="I16" s="44">
        <f t="shared" si="4"/>
        <v>0</v>
      </c>
    </row>
    <row r="17" spans="1:9" x14ac:dyDescent="0.25">
      <c r="A17" s="43">
        <v>92</v>
      </c>
      <c r="B17" s="149" t="s">
        <v>46</v>
      </c>
      <c r="C17" s="149"/>
      <c r="D17" s="149"/>
      <c r="E17" s="149"/>
      <c r="F17" s="149"/>
      <c r="G17" s="44">
        <f t="shared" si="4"/>
        <v>0</v>
      </c>
      <c r="H17" s="44">
        <f t="shared" si="4"/>
        <v>0</v>
      </c>
      <c r="I17" s="44">
        <f t="shared" si="4"/>
        <v>0</v>
      </c>
    </row>
    <row r="18" spans="1:9" x14ac:dyDescent="0.25">
      <c r="A18" s="45">
        <v>922</v>
      </c>
      <c r="B18" s="150" t="s">
        <v>67</v>
      </c>
      <c r="C18" s="150"/>
      <c r="D18" s="150"/>
      <c r="E18" s="150"/>
      <c r="F18" s="150"/>
      <c r="G18" s="46">
        <f t="shared" si="4"/>
        <v>0</v>
      </c>
      <c r="H18" s="46">
        <f t="shared" si="4"/>
        <v>0</v>
      </c>
      <c r="I18" s="46">
        <f t="shared" si="4"/>
        <v>0</v>
      </c>
    </row>
    <row r="19" spans="1:9" x14ac:dyDescent="0.25">
      <c r="A19" s="47">
        <v>9222</v>
      </c>
      <c r="B19" s="151" t="s">
        <v>68</v>
      </c>
      <c r="C19" s="151"/>
      <c r="D19" s="151"/>
      <c r="E19" s="151"/>
      <c r="F19" s="151"/>
      <c r="G19" s="48">
        <v>0</v>
      </c>
      <c r="H19" s="48">
        <v>0</v>
      </c>
      <c r="I19" s="48">
        <v>0</v>
      </c>
    </row>
    <row r="20" spans="1:9" ht="15" customHeight="1" x14ac:dyDescent="0.25">
      <c r="A20" s="152" t="s">
        <v>69</v>
      </c>
      <c r="B20" s="152"/>
      <c r="C20" s="152"/>
      <c r="D20" s="152"/>
      <c r="E20" s="152"/>
      <c r="F20" s="152"/>
      <c r="G20" s="152"/>
      <c r="H20" s="152"/>
      <c r="I20" s="152"/>
    </row>
    <row r="21" spans="1:9" ht="28.5" customHeight="1" x14ac:dyDescent="0.25">
      <c r="A21" s="49" t="s">
        <v>70</v>
      </c>
      <c r="B21" s="144" t="s">
        <v>71</v>
      </c>
      <c r="C21" s="144"/>
      <c r="D21" s="144"/>
      <c r="E21" s="144"/>
      <c r="F21" s="144"/>
      <c r="G21" s="50">
        <f t="shared" ref="G21:I21" si="5">SUM(G22+G28)</f>
        <v>500365</v>
      </c>
      <c r="H21" s="50">
        <f t="shared" si="5"/>
        <v>514301</v>
      </c>
      <c r="I21" s="50">
        <f t="shared" si="5"/>
        <v>528237</v>
      </c>
    </row>
    <row r="22" spans="1:9" x14ac:dyDescent="0.25">
      <c r="A22" s="51" t="s">
        <v>72</v>
      </c>
      <c r="B22" s="145" t="s">
        <v>73</v>
      </c>
      <c r="C22" s="145"/>
      <c r="D22" s="145"/>
      <c r="E22" s="145"/>
      <c r="F22" s="145"/>
      <c r="G22" s="52">
        <f t="shared" ref="G22:I24" si="6">SUM(G23)</f>
        <v>491074</v>
      </c>
      <c r="H22" s="52">
        <f t="shared" si="6"/>
        <v>504347</v>
      </c>
      <c r="I22" s="52">
        <f t="shared" si="6"/>
        <v>517619</v>
      </c>
    </row>
    <row r="23" spans="1:9" s="26" customFormat="1" x14ac:dyDescent="0.25">
      <c r="A23" s="53">
        <v>6</v>
      </c>
      <c r="B23" s="146" t="s">
        <v>1</v>
      </c>
      <c r="C23" s="146"/>
      <c r="D23" s="146"/>
      <c r="E23" s="146"/>
      <c r="F23" s="146"/>
      <c r="G23" s="54">
        <f t="shared" si="6"/>
        <v>491074</v>
      </c>
      <c r="H23" s="54">
        <f t="shared" si="6"/>
        <v>504347</v>
      </c>
      <c r="I23" s="54">
        <f t="shared" si="6"/>
        <v>517619</v>
      </c>
    </row>
    <row r="24" spans="1:9" s="26" customFormat="1" x14ac:dyDescent="0.25">
      <c r="A24" s="53">
        <v>63</v>
      </c>
      <c r="B24" s="146" t="s">
        <v>74</v>
      </c>
      <c r="C24" s="146"/>
      <c r="D24" s="146"/>
      <c r="E24" s="146"/>
      <c r="F24" s="146"/>
      <c r="G24" s="54">
        <f t="shared" si="6"/>
        <v>491074</v>
      </c>
      <c r="H24" s="54">
        <f t="shared" si="6"/>
        <v>504347</v>
      </c>
      <c r="I24" s="54">
        <f t="shared" si="6"/>
        <v>517619</v>
      </c>
    </row>
    <row r="25" spans="1:9" s="26" customFormat="1" x14ac:dyDescent="0.25">
      <c r="A25" s="53">
        <v>636</v>
      </c>
      <c r="B25" s="146" t="s">
        <v>75</v>
      </c>
      <c r="C25" s="146"/>
      <c r="D25" s="146"/>
      <c r="E25" s="146"/>
      <c r="F25" s="146"/>
      <c r="G25" s="54">
        <f t="shared" ref="G25:I25" si="7">SUM(G26:G26)</f>
        <v>491074</v>
      </c>
      <c r="H25" s="54">
        <f t="shared" si="7"/>
        <v>504347</v>
      </c>
      <c r="I25" s="54">
        <f t="shared" si="7"/>
        <v>517619</v>
      </c>
    </row>
    <row r="26" spans="1:9" s="57" customFormat="1" x14ac:dyDescent="0.25">
      <c r="A26" s="55">
        <v>6361</v>
      </c>
      <c r="B26" s="147" t="s">
        <v>76</v>
      </c>
      <c r="C26" s="147"/>
      <c r="D26" s="147"/>
      <c r="E26" s="147"/>
      <c r="F26" s="147"/>
      <c r="G26" s="56">
        <f t="shared" ref="G26:I26" si="8">SUM(G27)</f>
        <v>491074</v>
      </c>
      <c r="H26" s="56">
        <f t="shared" si="8"/>
        <v>504347</v>
      </c>
      <c r="I26" s="56">
        <f t="shared" si="8"/>
        <v>517619</v>
      </c>
    </row>
    <row r="27" spans="1:9" s="57" customFormat="1" x14ac:dyDescent="0.25">
      <c r="A27" s="57">
        <v>63612</v>
      </c>
      <c r="B27" s="153" t="s">
        <v>77</v>
      </c>
      <c r="C27" s="153"/>
      <c r="D27" s="153"/>
      <c r="E27" s="153"/>
      <c r="F27" s="153"/>
      <c r="G27" s="58">
        <v>491074</v>
      </c>
      <c r="H27" s="58">
        <v>504347</v>
      </c>
      <c r="I27" s="58">
        <v>517619</v>
      </c>
    </row>
    <row r="28" spans="1:9" x14ac:dyDescent="0.25">
      <c r="A28" s="51" t="s">
        <v>78</v>
      </c>
      <c r="B28" s="145" t="s">
        <v>79</v>
      </c>
      <c r="C28" s="145"/>
      <c r="D28" s="145"/>
      <c r="E28" s="145"/>
      <c r="F28" s="145"/>
      <c r="G28" s="52">
        <f t="shared" ref="G28:I32" si="9">SUM(G29)</f>
        <v>9291</v>
      </c>
      <c r="H28" s="52">
        <f t="shared" si="9"/>
        <v>9954</v>
      </c>
      <c r="I28" s="52">
        <f t="shared" si="9"/>
        <v>10618</v>
      </c>
    </row>
    <row r="29" spans="1:9" x14ac:dyDescent="0.25">
      <c r="A29" s="53">
        <v>6</v>
      </c>
      <c r="B29" s="146" t="s">
        <v>1</v>
      </c>
      <c r="C29" s="146"/>
      <c r="D29" s="146"/>
      <c r="E29" s="146"/>
      <c r="F29" s="146"/>
      <c r="G29" s="54">
        <f t="shared" si="9"/>
        <v>9291</v>
      </c>
      <c r="H29" s="54">
        <f t="shared" si="9"/>
        <v>9954</v>
      </c>
      <c r="I29" s="54">
        <f t="shared" si="9"/>
        <v>10618</v>
      </c>
    </row>
    <row r="30" spans="1:9" s="26" customFormat="1" x14ac:dyDescent="0.25">
      <c r="A30" s="53">
        <v>63</v>
      </c>
      <c r="B30" s="146" t="s">
        <v>74</v>
      </c>
      <c r="C30" s="146"/>
      <c r="D30" s="146"/>
      <c r="E30" s="146"/>
      <c r="F30" s="146"/>
      <c r="G30" s="54">
        <f t="shared" si="9"/>
        <v>9291</v>
      </c>
      <c r="H30" s="54">
        <f t="shared" si="9"/>
        <v>9954</v>
      </c>
      <c r="I30" s="54">
        <f t="shared" si="9"/>
        <v>10618</v>
      </c>
    </row>
    <row r="31" spans="1:9" s="26" customFormat="1" x14ac:dyDescent="0.25">
      <c r="A31" s="53">
        <v>636</v>
      </c>
      <c r="B31" s="146" t="s">
        <v>75</v>
      </c>
      <c r="C31" s="146"/>
      <c r="D31" s="146"/>
      <c r="E31" s="146"/>
      <c r="F31" s="146"/>
      <c r="G31" s="54">
        <f t="shared" si="9"/>
        <v>9291</v>
      </c>
      <c r="H31" s="54">
        <f t="shared" si="9"/>
        <v>9954</v>
      </c>
      <c r="I31" s="54">
        <f t="shared" si="9"/>
        <v>10618</v>
      </c>
    </row>
    <row r="32" spans="1:9" s="57" customFormat="1" x14ac:dyDescent="0.25">
      <c r="A32" s="55">
        <v>6362</v>
      </c>
      <c r="B32" s="147" t="s">
        <v>80</v>
      </c>
      <c r="C32" s="147"/>
      <c r="D32" s="147"/>
      <c r="E32" s="147"/>
      <c r="F32" s="147"/>
      <c r="G32" s="56">
        <f t="shared" si="9"/>
        <v>9291</v>
      </c>
      <c r="H32" s="56">
        <f t="shared" si="9"/>
        <v>9954</v>
      </c>
      <c r="I32" s="56">
        <f t="shared" si="9"/>
        <v>10618</v>
      </c>
    </row>
    <row r="33" spans="1:9" s="57" customFormat="1" x14ac:dyDescent="0.25">
      <c r="A33" s="57">
        <v>63621</v>
      </c>
      <c r="B33" s="153" t="s">
        <v>81</v>
      </c>
      <c r="C33" s="153"/>
      <c r="D33" s="153"/>
      <c r="E33" s="153"/>
      <c r="F33" s="153"/>
      <c r="G33" s="58">
        <v>9291</v>
      </c>
      <c r="H33" s="58">
        <v>9954</v>
      </c>
      <c r="I33" s="58">
        <v>10618</v>
      </c>
    </row>
    <row r="34" spans="1:9" s="57" customFormat="1" ht="44.25" customHeight="1" x14ac:dyDescent="0.25">
      <c r="B34" s="97"/>
      <c r="C34" s="97"/>
      <c r="D34" s="97"/>
      <c r="E34" s="97"/>
      <c r="F34" s="97"/>
      <c r="G34" s="60"/>
      <c r="H34" s="61"/>
      <c r="I34" s="61"/>
    </row>
    <row r="35" spans="1:9" ht="15" customHeight="1" x14ac:dyDescent="0.25">
      <c r="A35" s="152" t="s">
        <v>283</v>
      </c>
      <c r="B35" s="152"/>
      <c r="C35" s="152"/>
      <c r="D35" s="152"/>
      <c r="E35" s="152"/>
      <c r="F35" s="152"/>
      <c r="G35" s="152"/>
      <c r="H35" s="152"/>
      <c r="I35" s="152"/>
    </row>
    <row r="36" spans="1:9" ht="28.5" customHeight="1" x14ac:dyDescent="0.25">
      <c r="A36" s="49" t="s">
        <v>70</v>
      </c>
      <c r="B36" s="144" t="s">
        <v>71</v>
      </c>
      <c r="C36" s="144"/>
      <c r="D36" s="144"/>
      <c r="E36" s="144"/>
      <c r="F36" s="144"/>
      <c r="G36" s="50">
        <f t="shared" ref="G36:I36" si="10">SUM(G37+G43)</f>
        <v>59725</v>
      </c>
      <c r="H36" s="50">
        <f t="shared" si="10"/>
        <v>26544</v>
      </c>
      <c r="I36" s="50">
        <f t="shared" si="10"/>
        <v>26544</v>
      </c>
    </row>
    <row r="37" spans="1:9" x14ac:dyDescent="0.25">
      <c r="A37" s="51" t="s">
        <v>72</v>
      </c>
      <c r="B37" s="145" t="s">
        <v>285</v>
      </c>
      <c r="C37" s="145"/>
      <c r="D37" s="145"/>
      <c r="E37" s="145"/>
      <c r="F37" s="145"/>
      <c r="G37" s="52">
        <f t="shared" ref="G37:I39" si="11">SUM(G38)</f>
        <v>26544</v>
      </c>
      <c r="H37" s="52">
        <f t="shared" si="11"/>
        <v>26544</v>
      </c>
      <c r="I37" s="52">
        <f t="shared" si="11"/>
        <v>26544</v>
      </c>
    </row>
    <row r="38" spans="1:9" s="26" customFormat="1" x14ac:dyDescent="0.25">
      <c r="A38" s="53">
        <v>6</v>
      </c>
      <c r="B38" s="146" t="s">
        <v>1</v>
      </c>
      <c r="C38" s="146"/>
      <c r="D38" s="146"/>
      <c r="E38" s="146"/>
      <c r="F38" s="146"/>
      <c r="G38" s="54">
        <f t="shared" si="11"/>
        <v>26544</v>
      </c>
      <c r="H38" s="54">
        <f t="shared" si="11"/>
        <v>26544</v>
      </c>
      <c r="I38" s="54">
        <f t="shared" si="11"/>
        <v>26544</v>
      </c>
    </row>
    <row r="39" spans="1:9" s="26" customFormat="1" x14ac:dyDescent="0.25">
      <c r="A39" s="53">
        <v>63</v>
      </c>
      <c r="B39" s="146" t="s">
        <v>74</v>
      </c>
      <c r="C39" s="146"/>
      <c r="D39" s="146"/>
      <c r="E39" s="146"/>
      <c r="F39" s="146"/>
      <c r="G39" s="54">
        <f t="shared" si="11"/>
        <v>26544</v>
      </c>
      <c r="H39" s="54">
        <f t="shared" si="11"/>
        <v>26544</v>
      </c>
      <c r="I39" s="54">
        <f t="shared" si="11"/>
        <v>26544</v>
      </c>
    </row>
    <row r="40" spans="1:9" s="26" customFormat="1" x14ac:dyDescent="0.25">
      <c r="A40" s="53">
        <v>636</v>
      </c>
      <c r="B40" s="146" t="s">
        <v>75</v>
      </c>
      <c r="C40" s="146"/>
      <c r="D40" s="146"/>
      <c r="E40" s="146"/>
      <c r="F40" s="146"/>
      <c r="G40" s="54">
        <f t="shared" ref="G40:I40" si="12">SUM(G41:G41)</f>
        <v>26544</v>
      </c>
      <c r="H40" s="54">
        <f t="shared" si="12"/>
        <v>26544</v>
      </c>
      <c r="I40" s="54">
        <f t="shared" si="12"/>
        <v>26544</v>
      </c>
    </row>
    <row r="41" spans="1:9" s="57" customFormat="1" x14ac:dyDescent="0.25">
      <c r="A41" s="55">
        <v>6361</v>
      </c>
      <c r="B41" s="147" t="s">
        <v>76</v>
      </c>
      <c r="C41" s="147"/>
      <c r="D41" s="147"/>
      <c r="E41" s="147"/>
      <c r="F41" s="147"/>
      <c r="G41" s="56">
        <f t="shared" ref="G41:I41" si="13">SUM(G42)</f>
        <v>26544</v>
      </c>
      <c r="H41" s="56">
        <f t="shared" si="13"/>
        <v>26544</v>
      </c>
      <c r="I41" s="56">
        <f t="shared" si="13"/>
        <v>26544</v>
      </c>
    </row>
    <row r="42" spans="1:9" s="57" customFormat="1" x14ac:dyDescent="0.25">
      <c r="A42" s="57">
        <v>63613</v>
      </c>
      <c r="B42" s="153" t="s">
        <v>290</v>
      </c>
      <c r="C42" s="153"/>
      <c r="D42" s="153"/>
      <c r="E42" s="153"/>
      <c r="F42" s="153"/>
      <c r="G42" s="58">
        <v>26544</v>
      </c>
      <c r="H42" s="58">
        <v>26544</v>
      </c>
      <c r="I42" s="58">
        <v>26544</v>
      </c>
    </row>
    <row r="43" spans="1:9" x14ac:dyDescent="0.25">
      <c r="A43" s="51" t="s">
        <v>78</v>
      </c>
      <c r="B43" s="145" t="s">
        <v>79</v>
      </c>
      <c r="C43" s="145"/>
      <c r="D43" s="145"/>
      <c r="E43" s="145"/>
      <c r="F43" s="145"/>
      <c r="G43" s="52">
        <f t="shared" ref="G43:I47" si="14">SUM(G44)</f>
        <v>33181</v>
      </c>
      <c r="H43" s="52">
        <f t="shared" si="14"/>
        <v>0</v>
      </c>
      <c r="I43" s="52">
        <f t="shared" si="14"/>
        <v>0</v>
      </c>
    </row>
    <row r="44" spans="1:9" x14ac:dyDescent="0.25">
      <c r="A44" s="53">
        <v>6</v>
      </c>
      <c r="B44" s="146" t="s">
        <v>1</v>
      </c>
      <c r="C44" s="146"/>
      <c r="D44" s="146"/>
      <c r="E44" s="146"/>
      <c r="F44" s="146"/>
      <c r="G44" s="54">
        <f t="shared" si="14"/>
        <v>33181</v>
      </c>
      <c r="H44" s="54">
        <f t="shared" si="14"/>
        <v>0</v>
      </c>
      <c r="I44" s="54">
        <f t="shared" si="14"/>
        <v>0</v>
      </c>
    </row>
    <row r="45" spans="1:9" s="26" customFormat="1" x14ac:dyDescent="0.25">
      <c r="A45" s="53">
        <v>63</v>
      </c>
      <c r="B45" s="146" t="s">
        <v>74</v>
      </c>
      <c r="C45" s="146"/>
      <c r="D45" s="146"/>
      <c r="E45" s="146"/>
      <c r="F45" s="146"/>
      <c r="G45" s="54">
        <f t="shared" si="14"/>
        <v>33181</v>
      </c>
      <c r="H45" s="54">
        <f t="shared" si="14"/>
        <v>0</v>
      </c>
      <c r="I45" s="54">
        <f t="shared" si="14"/>
        <v>0</v>
      </c>
    </row>
    <row r="46" spans="1:9" s="26" customFormat="1" x14ac:dyDescent="0.25">
      <c r="A46" s="53">
        <v>636</v>
      </c>
      <c r="B46" s="146" t="s">
        <v>75</v>
      </c>
      <c r="C46" s="146"/>
      <c r="D46" s="146"/>
      <c r="E46" s="146"/>
      <c r="F46" s="146"/>
      <c r="G46" s="54">
        <f t="shared" si="14"/>
        <v>33181</v>
      </c>
      <c r="H46" s="54">
        <f t="shared" si="14"/>
        <v>0</v>
      </c>
      <c r="I46" s="54">
        <f t="shared" si="14"/>
        <v>0</v>
      </c>
    </row>
    <row r="47" spans="1:9" s="57" customFormat="1" x14ac:dyDescent="0.25">
      <c r="A47" s="55">
        <v>6362</v>
      </c>
      <c r="B47" s="147" t="s">
        <v>80</v>
      </c>
      <c r="C47" s="147"/>
      <c r="D47" s="147"/>
      <c r="E47" s="147"/>
      <c r="F47" s="147"/>
      <c r="G47" s="56">
        <f t="shared" si="14"/>
        <v>33181</v>
      </c>
      <c r="H47" s="56">
        <f t="shared" si="14"/>
        <v>0</v>
      </c>
      <c r="I47" s="56">
        <f t="shared" si="14"/>
        <v>0</v>
      </c>
    </row>
    <row r="48" spans="1:9" s="57" customFormat="1" x14ac:dyDescent="0.25">
      <c r="A48" s="57">
        <v>63621</v>
      </c>
      <c r="B48" s="153" t="s">
        <v>82</v>
      </c>
      <c r="C48" s="153"/>
      <c r="D48" s="153"/>
      <c r="E48" s="153"/>
      <c r="F48" s="153"/>
      <c r="G48" s="58">
        <v>33181</v>
      </c>
      <c r="H48" s="58">
        <v>0</v>
      </c>
      <c r="I48" s="58">
        <v>0</v>
      </c>
    </row>
    <row r="49" spans="1:9" s="57" customFormat="1" x14ac:dyDescent="0.25">
      <c r="B49" s="97"/>
      <c r="C49" s="97"/>
      <c r="D49" s="97"/>
      <c r="E49" s="97"/>
      <c r="F49" s="97"/>
      <c r="G49" s="60"/>
      <c r="H49" s="61"/>
      <c r="I49" s="61"/>
    </row>
    <row r="50" spans="1:9" s="57" customFormat="1" x14ac:dyDescent="0.25">
      <c r="A50" s="152" t="s">
        <v>83</v>
      </c>
      <c r="B50" s="152"/>
      <c r="C50" s="152"/>
      <c r="D50" s="152"/>
      <c r="E50" s="152"/>
      <c r="F50" s="152"/>
      <c r="G50" s="152"/>
      <c r="H50" s="152"/>
      <c r="I50" s="152"/>
    </row>
    <row r="51" spans="1:9" s="57" customFormat="1" x14ac:dyDescent="0.25">
      <c r="A51" s="49" t="s">
        <v>70</v>
      </c>
      <c r="B51" s="144" t="s">
        <v>71</v>
      </c>
      <c r="C51" s="144"/>
      <c r="D51" s="144"/>
      <c r="E51" s="144"/>
      <c r="F51" s="144"/>
      <c r="G51" s="50">
        <f t="shared" ref="G51:I51" si="15">SUM(G52+G58)</f>
        <v>0</v>
      </c>
      <c r="H51" s="50">
        <f t="shared" si="15"/>
        <v>0</v>
      </c>
      <c r="I51" s="50">
        <f t="shared" si="15"/>
        <v>0</v>
      </c>
    </row>
    <row r="52" spans="1:9" s="57" customFormat="1" x14ac:dyDescent="0.25">
      <c r="A52" s="51" t="s">
        <v>72</v>
      </c>
      <c r="B52" s="154" t="s">
        <v>84</v>
      </c>
      <c r="C52" s="154"/>
      <c r="D52" s="154"/>
      <c r="E52" s="154"/>
      <c r="F52" s="154"/>
      <c r="G52" s="52">
        <f t="shared" ref="G52:I54" si="16">SUM(G53)</f>
        <v>0</v>
      </c>
      <c r="H52" s="52">
        <f t="shared" si="16"/>
        <v>0</v>
      </c>
      <c r="I52" s="52">
        <f t="shared" si="16"/>
        <v>0</v>
      </c>
    </row>
    <row r="53" spans="1:9" s="57" customFormat="1" x14ac:dyDescent="0.25">
      <c r="A53" s="53">
        <v>6</v>
      </c>
      <c r="B53" s="156" t="s">
        <v>1</v>
      </c>
      <c r="C53" s="156"/>
      <c r="D53" s="156"/>
      <c r="E53" s="156"/>
      <c r="F53" s="156"/>
      <c r="G53" s="54">
        <f t="shared" si="16"/>
        <v>0</v>
      </c>
      <c r="H53" s="54">
        <f t="shared" si="16"/>
        <v>0</v>
      </c>
      <c r="I53" s="54">
        <f t="shared" si="16"/>
        <v>0</v>
      </c>
    </row>
    <row r="54" spans="1:9" s="57" customFormat="1" x14ac:dyDescent="0.25">
      <c r="A54" s="53">
        <v>63</v>
      </c>
      <c r="B54" s="156" t="s">
        <v>74</v>
      </c>
      <c r="C54" s="156"/>
      <c r="D54" s="156"/>
      <c r="E54" s="156"/>
      <c r="F54" s="156"/>
      <c r="G54" s="54">
        <f t="shared" si="16"/>
        <v>0</v>
      </c>
      <c r="H54" s="54">
        <f t="shared" si="16"/>
        <v>0</v>
      </c>
      <c r="I54" s="54">
        <f t="shared" si="16"/>
        <v>0</v>
      </c>
    </row>
    <row r="55" spans="1:9" s="57" customFormat="1" x14ac:dyDescent="0.25">
      <c r="A55" s="53">
        <v>634</v>
      </c>
      <c r="B55" s="156" t="s">
        <v>85</v>
      </c>
      <c r="C55" s="156"/>
      <c r="D55" s="156"/>
      <c r="E55" s="156"/>
      <c r="F55" s="156"/>
      <c r="G55" s="54">
        <f t="shared" ref="G55:I55" si="17">SUM(G56:G56)</f>
        <v>0</v>
      </c>
      <c r="H55" s="54">
        <f t="shared" si="17"/>
        <v>0</v>
      </c>
      <c r="I55" s="54">
        <f t="shared" si="17"/>
        <v>0</v>
      </c>
    </row>
    <row r="56" spans="1:9" s="57" customFormat="1" x14ac:dyDescent="0.25">
      <c r="A56" s="55">
        <v>6341</v>
      </c>
      <c r="B56" s="157" t="s">
        <v>86</v>
      </c>
      <c r="C56" s="157"/>
      <c r="D56" s="157"/>
      <c r="E56" s="157"/>
      <c r="F56" s="157"/>
      <c r="G56" s="56">
        <f t="shared" ref="G56:I56" si="18">SUM(G57)</f>
        <v>0</v>
      </c>
      <c r="H56" s="56">
        <f t="shared" si="18"/>
        <v>0</v>
      </c>
      <c r="I56" s="56">
        <f t="shared" si="18"/>
        <v>0</v>
      </c>
    </row>
    <row r="57" spans="1:9" s="57" customFormat="1" x14ac:dyDescent="0.25">
      <c r="A57" s="57">
        <v>63412</v>
      </c>
      <c r="B57" s="158" t="s">
        <v>87</v>
      </c>
      <c r="C57" s="158"/>
      <c r="D57" s="158"/>
      <c r="E57" s="158"/>
      <c r="F57" s="158"/>
      <c r="G57" s="58">
        <v>0</v>
      </c>
      <c r="H57" s="58">
        <v>0</v>
      </c>
      <c r="I57" s="58">
        <v>0</v>
      </c>
    </row>
    <row r="58" spans="1:9" ht="15" customHeight="1" x14ac:dyDescent="0.25">
      <c r="A58" s="152" t="s">
        <v>88</v>
      </c>
      <c r="B58" s="152"/>
      <c r="C58" s="152"/>
      <c r="D58" s="152"/>
      <c r="E58" s="152"/>
      <c r="F58" s="152"/>
      <c r="G58" s="152"/>
      <c r="H58" s="152"/>
      <c r="I58" s="152"/>
    </row>
    <row r="59" spans="1:9" ht="28.5" customHeight="1" x14ac:dyDescent="0.25">
      <c r="A59" s="49" t="s">
        <v>89</v>
      </c>
      <c r="B59" s="144" t="s">
        <v>90</v>
      </c>
      <c r="C59" s="144"/>
      <c r="D59" s="144"/>
      <c r="E59" s="144"/>
      <c r="F59" s="144"/>
      <c r="G59" s="50">
        <f t="shared" ref="G59:I59" si="19">SUM(G60+G66+G74)</f>
        <v>0</v>
      </c>
      <c r="H59" s="50">
        <f t="shared" si="19"/>
        <v>0</v>
      </c>
      <c r="I59" s="50">
        <f t="shared" si="19"/>
        <v>0</v>
      </c>
    </row>
    <row r="60" spans="1:9" x14ac:dyDescent="0.25">
      <c r="A60" s="51" t="s">
        <v>72</v>
      </c>
      <c r="B60" s="145" t="s">
        <v>73</v>
      </c>
      <c r="C60" s="145"/>
      <c r="D60" s="145"/>
      <c r="E60" s="145"/>
      <c r="F60" s="145"/>
      <c r="G60" s="52">
        <f t="shared" ref="G60:I62" si="20">SUM(G61)</f>
        <v>0</v>
      </c>
      <c r="H60" s="52">
        <f t="shared" si="20"/>
        <v>0</v>
      </c>
      <c r="I60" s="52">
        <f t="shared" si="20"/>
        <v>0</v>
      </c>
    </row>
    <row r="61" spans="1:9" s="26" customFormat="1" x14ac:dyDescent="0.25">
      <c r="A61" s="53">
        <v>6</v>
      </c>
      <c r="B61" s="146" t="s">
        <v>1</v>
      </c>
      <c r="C61" s="146"/>
      <c r="D61" s="146"/>
      <c r="E61" s="146"/>
      <c r="F61" s="146"/>
      <c r="G61" s="54">
        <f t="shared" si="20"/>
        <v>0</v>
      </c>
      <c r="H61" s="54">
        <f t="shared" si="20"/>
        <v>0</v>
      </c>
      <c r="I61" s="54">
        <f t="shared" si="20"/>
        <v>0</v>
      </c>
    </row>
    <row r="62" spans="1:9" s="26" customFormat="1" x14ac:dyDescent="0.25">
      <c r="A62" s="53">
        <v>67</v>
      </c>
      <c r="B62" s="146" t="s">
        <v>91</v>
      </c>
      <c r="C62" s="146"/>
      <c r="D62" s="146"/>
      <c r="E62" s="146"/>
      <c r="F62" s="146"/>
      <c r="G62" s="54">
        <f t="shared" si="20"/>
        <v>0</v>
      </c>
      <c r="H62" s="54">
        <f t="shared" si="20"/>
        <v>0</v>
      </c>
      <c r="I62" s="54">
        <f t="shared" si="20"/>
        <v>0</v>
      </c>
    </row>
    <row r="63" spans="1:9" s="26" customFormat="1" x14ac:dyDescent="0.25">
      <c r="A63" s="53">
        <v>671</v>
      </c>
      <c r="B63" s="146" t="s">
        <v>264</v>
      </c>
      <c r="C63" s="146"/>
      <c r="D63" s="146"/>
      <c r="E63" s="146"/>
      <c r="F63" s="146"/>
      <c r="G63" s="54">
        <f t="shared" ref="G63:I63" si="21">SUM(G64:G64)</f>
        <v>0</v>
      </c>
      <c r="H63" s="54">
        <f t="shared" si="21"/>
        <v>0</v>
      </c>
      <c r="I63" s="54">
        <f t="shared" si="21"/>
        <v>0</v>
      </c>
    </row>
    <row r="64" spans="1:9" s="57" customFormat="1" x14ac:dyDescent="0.25">
      <c r="A64" s="55">
        <v>6711</v>
      </c>
      <c r="B64" s="155" t="s">
        <v>92</v>
      </c>
      <c r="C64" s="155"/>
      <c r="D64" s="155"/>
      <c r="E64" s="155"/>
      <c r="F64" s="155"/>
      <c r="G64" s="56">
        <f t="shared" ref="G64:I64" si="22">SUM(G65)</f>
        <v>0</v>
      </c>
      <c r="H64" s="56">
        <f t="shared" si="22"/>
        <v>0</v>
      </c>
      <c r="I64" s="56">
        <f t="shared" si="22"/>
        <v>0</v>
      </c>
    </row>
    <row r="65" spans="1:9" s="57" customFormat="1" x14ac:dyDescent="0.25">
      <c r="A65" s="57">
        <v>67111</v>
      </c>
      <c r="B65" s="153" t="s">
        <v>263</v>
      </c>
      <c r="C65" s="153"/>
      <c r="D65" s="153"/>
      <c r="E65" s="153"/>
      <c r="F65" s="153"/>
      <c r="G65" s="58"/>
      <c r="H65" s="58"/>
      <c r="I65" s="58"/>
    </row>
    <row r="66" spans="1:9" x14ac:dyDescent="0.25">
      <c r="A66" s="51" t="s">
        <v>72</v>
      </c>
      <c r="B66" s="145" t="s">
        <v>94</v>
      </c>
      <c r="C66" s="145"/>
      <c r="D66" s="145"/>
      <c r="E66" s="145"/>
      <c r="F66" s="145"/>
      <c r="G66" s="52">
        <f t="shared" ref="G66:I68" si="23">SUM(G67)</f>
        <v>0</v>
      </c>
      <c r="H66" s="52">
        <f t="shared" si="23"/>
        <v>0</v>
      </c>
      <c r="I66" s="52">
        <f t="shared" si="23"/>
        <v>0</v>
      </c>
    </row>
    <row r="67" spans="1:9" s="26" customFormat="1" x14ac:dyDescent="0.25">
      <c r="A67" s="53">
        <v>6</v>
      </c>
      <c r="B67" s="146" t="s">
        <v>1</v>
      </c>
      <c r="C67" s="146"/>
      <c r="D67" s="146"/>
      <c r="E67" s="146"/>
      <c r="F67" s="146"/>
      <c r="G67" s="54">
        <f t="shared" si="23"/>
        <v>0</v>
      </c>
      <c r="H67" s="54">
        <f t="shared" si="23"/>
        <v>0</v>
      </c>
      <c r="I67" s="54">
        <f t="shared" si="23"/>
        <v>0</v>
      </c>
    </row>
    <row r="68" spans="1:9" s="26" customFormat="1" x14ac:dyDescent="0.25">
      <c r="A68" s="53">
        <v>67</v>
      </c>
      <c r="B68" s="146" t="s">
        <v>91</v>
      </c>
      <c r="C68" s="146"/>
      <c r="D68" s="146"/>
      <c r="E68" s="146"/>
      <c r="F68" s="146"/>
      <c r="G68" s="54">
        <f t="shared" si="23"/>
        <v>0</v>
      </c>
      <c r="H68" s="54">
        <f t="shared" si="23"/>
        <v>0</v>
      </c>
      <c r="I68" s="54">
        <f t="shared" si="23"/>
        <v>0</v>
      </c>
    </row>
    <row r="69" spans="1:9" s="26" customFormat="1" x14ac:dyDescent="0.25">
      <c r="A69" s="53">
        <v>671</v>
      </c>
      <c r="B69" s="146" t="s">
        <v>265</v>
      </c>
      <c r="C69" s="146"/>
      <c r="D69" s="146"/>
      <c r="E69" s="146"/>
      <c r="F69" s="146"/>
      <c r="G69" s="54">
        <f t="shared" ref="G69:I69" si="24">SUM(G70:G70)</f>
        <v>0</v>
      </c>
      <c r="H69" s="54">
        <f t="shared" si="24"/>
        <v>0</v>
      </c>
      <c r="I69" s="54">
        <f t="shared" si="24"/>
        <v>0</v>
      </c>
    </row>
    <row r="70" spans="1:9" s="57" customFormat="1" x14ac:dyDescent="0.25">
      <c r="A70" s="55">
        <v>6711</v>
      </c>
      <c r="B70" s="155" t="s">
        <v>266</v>
      </c>
      <c r="C70" s="155"/>
      <c r="D70" s="155"/>
      <c r="E70" s="155"/>
      <c r="F70" s="155"/>
      <c r="G70" s="56">
        <f t="shared" ref="G70:I70" si="25">SUM(G71)</f>
        <v>0</v>
      </c>
      <c r="H70" s="56">
        <f t="shared" si="25"/>
        <v>0</v>
      </c>
      <c r="I70" s="56">
        <f t="shared" si="25"/>
        <v>0</v>
      </c>
    </row>
    <row r="71" spans="1:9" s="57" customFormat="1" ht="15" customHeight="1" x14ac:dyDescent="0.25">
      <c r="A71" s="57">
        <v>67111</v>
      </c>
      <c r="B71" s="159" t="s">
        <v>266</v>
      </c>
      <c r="C71" s="159"/>
      <c r="D71" s="159"/>
      <c r="E71" s="159"/>
      <c r="F71" s="159"/>
      <c r="G71" s="58">
        <v>0</v>
      </c>
      <c r="H71" s="58">
        <v>0</v>
      </c>
      <c r="I71" s="58">
        <v>0</v>
      </c>
    </row>
    <row r="72" spans="1:9" s="57" customFormat="1" ht="27.75" customHeight="1" x14ac:dyDescent="0.25">
      <c r="A72" s="55">
        <v>6712</v>
      </c>
      <c r="B72" s="155" t="s">
        <v>267</v>
      </c>
      <c r="C72" s="155"/>
      <c r="D72" s="155"/>
      <c r="E72" s="155"/>
      <c r="F72" s="155"/>
      <c r="G72" s="56">
        <f t="shared" ref="G72:I72" si="26">SUM(G73)</f>
        <v>0</v>
      </c>
      <c r="H72" s="56">
        <f t="shared" si="26"/>
        <v>0</v>
      </c>
      <c r="I72" s="56">
        <f t="shared" si="26"/>
        <v>0</v>
      </c>
    </row>
    <row r="73" spans="1:9" s="57" customFormat="1" ht="27.75" customHeight="1" x14ac:dyDescent="0.25">
      <c r="A73" s="57">
        <v>67121</v>
      </c>
      <c r="B73" s="160" t="s">
        <v>95</v>
      </c>
      <c r="C73" s="160"/>
      <c r="D73" s="160"/>
      <c r="E73" s="160"/>
      <c r="F73" s="160"/>
      <c r="G73" s="58">
        <v>0</v>
      </c>
      <c r="H73" s="58">
        <v>0</v>
      </c>
      <c r="I73" s="58">
        <v>0</v>
      </c>
    </row>
    <row r="74" spans="1:9" x14ac:dyDescent="0.25">
      <c r="A74" s="51" t="s">
        <v>72</v>
      </c>
      <c r="B74" s="145" t="s">
        <v>96</v>
      </c>
      <c r="C74" s="145"/>
      <c r="D74" s="145"/>
      <c r="E74" s="145"/>
      <c r="F74" s="145"/>
      <c r="G74" s="52">
        <f t="shared" ref="G74:I76" si="27">SUM(G75)</f>
        <v>0</v>
      </c>
      <c r="H74" s="52">
        <f t="shared" si="27"/>
        <v>0</v>
      </c>
      <c r="I74" s="52">
        <f t="shared" si="27"/>
        <v>0</v>
      </c>
    </row>
    <row r="75" spans="1:9" x14ac:dyDescent="0.25">
      <c r="A75" s="53">
        <v>6</v>
      </c>
      <c r="B75" s="146" t="s">
        <v>1</v>
      </c>
      <c r="C75" s="146"/>
      <c r="D75" s="146"/>
      <c r="E75" s="146"/>
      <c r="F75" s="146"/>
      <c r="G75" s="54">
        <f t="shared" si="27"/>
        <v>0</v>
      </c>
      <c r="H75" s="54">
        <f t="shared" si="27"/>
        <v>0</v>
      </c>
      <c r="I75" s="54">
        <f t="shared" si="27"/>
        <v>0</v>
      </c>
    </row>
    <row r="76" spans="1:9" s="26" customFormat="1" x14ac:dyDescent="0.25">
      <c r="A76" s="53">
        <v>67</v>
      </c>
      <c r="B76" s="146" t="s">
        <v>91</v>
      </c>
      <c r="C76" s="146"/>
      <c r="D76" s="146"/>
      <c r="E76" s="146"/>
      <c r="F76" s="146"/>
      <c r="G76" s="54">
        <f t="shared" si="27"/>
        <v>0</v>
      </c>
      <c r="H76" s="54">
        <f t="shared" si="27"/>
        <v>0</v>
      </c>
      <c r="I76" s="54">
        <f t="shared" si="27"/>
        <v>0</v>
      </c>
    </row>
    <row r="77" spans="1:9" s="26" customFormat="1" x14ac:dyDescent="0.25">
      <c r="A77" s="53">
        <v>671</v>
      </c>
      <c r="B77" s="146" t="s">
        <v>265</v>
      </c>
      <c r="C77" s="146"/>
      <c r="D77" s="146"/>
      <c r="E77" s="146"/>
      <c r="F77" s="146"/>
      <c r="G77" s="54">
        <f t="shared" ref="G77:I77" si="28">SUM(G78:G78)</f>
        <v>0</v>
      </c>
      <c r="H77" s="54">
        <f t="shared" si="28"/>
        <v>0</v>
      </c>
      <c r="I77" s="54">
        <f t="shared" si="28"/>
        <v>0</v>
      </c>
    </row>
    <row r="78" spans="1:9" s="57" customFormat="1" ht="14.25" customHeight="1" x14ac:dyDescent="0.25">
      <c r="A78" s="55">
        <v>6711</v>
      </c>
      <c r="B78" s="155" t="s">
        <v>266</v>
      </c>
      <c r="C78" s="155"/>
      <c r="D78" s="155"/>
      <c r="E78" s="155"/>
      <c r="F78" s="155"/>
      <c r="G78" s="56">
        <f>SUM(G79)</f>
        <v>0</v>
      </c>
      <c r="H78" s="62"/>
      <c r="I78" s="62"/>
    </row>
    <row r="79" spans="1:9" s="57" customFormat="1" x14ac:dyDescent="0.25">
      <c r="A79" s="57">
        <v>67111</v>
      </c>
      <c r="B79" s="153" t="s">
        <v>93</v>
      </c>
      <c r="C79" s="153"/>
      <c r="D79" s="153"/>
      <c r="E79" s="153"/>
      <c r="F79" s="153"/>
      <c r="G79" s="58">
        <v>0</v>
      </c>
      <c r="H79" s="59"/>
      <c r="I79" s="59"/>
    </row>
    <row r="80" spans="1:9" s="57" customFormat="1" x14ac:dyDescent="0.25">
      <c r="B80" s="97"/>
      <c r="C80" s="97"/>
      <c r="D80" s="97"/>
      <c r="E80" s="97"/>
      <c r="F80" s="97"/>
      <c r="G80" s="60"/>
      <c r="H80" s="61"/>
      <c r="I80" s="61"/>
    </row>
    <row r="81" spans="1:9" ht="15" customHeight="1" x14ac:dyDescent="0.25">
      <c r="A81" s="152" t="s">
        <v>97</v>
      </c>
      <c r="B81" s="152"/>
      <c r="C81" s="152"/>
      <c r="D81" s="152"/>
      <c r="E81" s="152"/>
      <c r="F81" s="152"/>
      <c r="G81" s="152"/>
      <c r="H81" s="152"/>
      <c r="I81" s="152"/>
    </row>
    <row r="82" spans="1:9" ht="28.5" customHeight="1" x14ac:dyDescent="0.25">
      <c r="A82" s="49" t="s">
        <v>98</v>
      </c>
      <c r="B82" s="144" t="s">
        <v>99</v>
      </c>
      <c r="C82" s="144"/>
      <c r="D82" s="144"/>
      <c r="E82" s="144"/>
      <c r="F82" s="144"/>
      <c r="G82" s="50">
        <f t="shared" ref="G82:I82" si="29">SUM(G83+G90)</f>
        <v>332</v>
      </c>
      <c r="H82" s="50">
        <f t="shared" si="29"/>
        <v>332</v>
      </c>
      <c r="I82" s="50">
        <f t="shared" si="29"/>
        <v>332</v>
      </c>
    </row>
    <row r="83" spans="1:9" x14ac:dyDescent="0.25">
      <c r="A83" s="51" t="s">
        <v>72</v>
      </c>
      <c r="B83" s="145" t="s">
        <v>73</v>
      </c>
      <c r="C83" s="145"/>
      <c r="D83" s="145"/>
      <c r="E83" s="145"/>
      <c r="F83" s="145"/>
      <c r="G83" s="52">
        <f t="shared" ref="G83:I87" si="30">SUM(G84)</f>
        <v>332</v>
      </c>
      <c r="H83" s="52">
        <f t="shared" si="30"/>
        <v>332</v>
      </c>
      <c r="I83" s="52">
        <f t="shared" si="30"/>
        <v>332</v>
      </c>
    </row>
    <row r="84" spans="1:9" s="26" customFormat="1" x14ac:dyDescent="0.25">
      <c r="A84" s="53">
        <v>6</v>
      </c>
      <c r="B84" s="146" t="s">
        <v>1</v>
      </c>
      <c r="C84" s="146"/>
      <c r="D84" s="146"/>
      <c r="E84" s="146"/>
      <c r="F84" s="146"/>
      <c r="G84" s="54">
        <f t="shared" si="30"/>
        <v>332</v>
      </c>
      <c r="H84" s="54">
        <f t="shared" si="30"/>
        <v>332</v>
      </c>
      <c r="I84" s="54">
        <f t="shared" si="30"/>
        <v>332</v>
      </c>
    </row>
    <row r="85" spans="1:9" s="26" customFormat="1" ht="14.25" customHeight="1" x14ac:dyDescent="0.25">
      <c r="A85" s="53">
        <v>65</v>
      </c>
      <c r="B85" s="161" t="s">
        <v>100</v>
      </c>
      <c r="C85" s="161"/>
      <c r="D85" s="161"/>
      <c r="E85" s="161"/>
      <c r="F85" s="161"/>
      <c r="G85" s="54">
        <f t="shared" si="30"/>
        <v>332</v>
      </c>
      <c r="H85" s="54">
        <f t="shared" si="30"/>
        <v>332</v>
      </c>
      <c r="I85" s="54">
        <f t="shared" si="30"/>
        <v>332</v>
      </c>
    </row>
    <row r="86" spans="1:9" s="26" customFormat="1" x14ac:dyDescent="0.25">
      <c r="A86" s="53">
        <v>652</v>
      </c>
      <c r="B86" s="146" t="s">
        <v>101</v>
      </c>
      <c r="C86" s="146"/>
      <c r="D86" s="146"/>
      <c r="E86" s="146"/>
      <c r="F86" s="146"/>
      <c r="G86" s="54">
        <f t="shared" si="30"/>
        <v>332</v>
      </c>
      <c r="H86" s="54">
        <f t="shared" si="30"/>
        <v>332</v>
      </c>
      <c r="I86" s="54">
        <f t="shared" si="30"/>
        <v>332</v>
      </c>
    </row>
    <row r="87" spans="1:9" s="57" customFormat="1" ht="14.25" customHeight="1" x14ac:dyDescent="0.25">
      <c r="A87" s="55">
        <v>6526</v>
      </c>
      <c r="B87" s="147" t="s">
        <v>102</v>
      </c>
      <c r="C87" s="147"/>
      <c r="D87" s="147"/>
      <c r="E87" s="147"/>
      <c r="F87" s="147"/>
      <c r="G87" s="56">
        <f t="shared" si="30"/>
        <v>332</v>
      </c>
      <c r="H87" s="56">
        <f t="shared" si="30"/>
        <v>332</v>
      </c>
      <c r="I87" s="56">
        <f t="shared" si="30"/>
        <v>332</v>
      </c>
    </row>
    <row r="88" spans="1:9" s="57" customFormat="1" x14ac:dyDescent="0.25">
      <c r="A88" s="57">
        <v>65264</v>
      </c>
      <c r="B88" s="153" t="s">
        <v>103</v>
      </c>
      <c r="C88" s="153"/>
      <c r="D88" s="153"/>
      <c r="E88" s="153"/>
      <c r="F88" s="153"/>
      <c r="G88" s="58">
        <v>332</v>
      </c>
      <c r="H88" s="58">
        <v>332</v>
      </c>
      <c r="I88" s="58">
        <v>332</v>
      </c>
    </row>
    <row r="89" spans="1:9" s="57" customFormat="1" x14ac:dyDescent="0.25">
      <c r="A89" s="57">
        <v>65269</v>
      </c>
      <c r="B89" s="97" t="s">
        <v>102</v>
      </c>
      <c r="C89" s="97"/>
      <c r="D89" s="97"/>
      <c r="E89" s="97"/>
      <c r="F89" s="97"/>
      <c r="G89" s="58"/>
      <c r="H89" s="58"/>
      <c r="I89" s="58"/>
    </row>
    <row r="90" spans="1:9" s="57" customFormat="1" x14ac:dyDescent="0.25">
      <c r="B90" s="97"/>
      <c r="C90" s="97"/>
      <c r="D90" s="97"/>
      <c r="E90" s="97"/>
      <c r="F90" s="97"/>
      <c r="G90" s="60"/>
      <c r="H90" s="61"/>
      <c r="I90" s="61"/>
    </row>
    <row r="91" spans="1:9" ht="15" customHeight="1" x14ac:dyDescent="0.25">
      <c r="A91" s="152" t="s">
        <v>104</v>
      </c>
      <c r="B91" s="152"/>
      <c r="C91" s="152"/>
      <c r="D91" s="152"/>
      <c r="E91" s="152"/>
      <c r="F91" s="152"/>
      <c r="G91" s="152"/>
      <c r="H91" s="152"/>
      <c r="I91" s="152"/>
    </row>
    <row r="92" spans="1:9" ht="28.5" customHeight="1" x14ac:dyDescent="0.25">
      <c r="A92" s="49" t="s">
        <v>105</v>
      </c>
      <c r="B92" s="144" t="s">
        <v>106</v>
      </c>
      <c r="C92" s="144"/>
      <c r="D92" s="144"/>
      <c r="E92" s="144"/>
      <c r="F92" s="144"/>
      <c r="G92" s="50">
        <f t="shared" ref="G92:I97" si="31">SUM(G93)</f>
        <v>0</v>
      </c>
      <c r="H92" s="50">
        <f t="shared" si="31"/>
        <v>0</v>
      </c>
      <c r="I92" s="50">
        <f t="shared" si="31"/>
        <v>0</v>
      </c>
    </row>
    <row r="93" spans="1:9" x14ac:dyDescent="0.25">
      <c r="A93" s="51" t="s">
        <v>72</v>
      </c>
      <c r="B93" s="145" t="s">
        <v>73</v>
      </c>
      <c r="C93" s="145"/>
      <c r="D93" s="145"/>
      <c r="E93" s="145"/>
      <c r="F93" s="145"/>
      <c r="G93" s="52">
        <f t="shared" si="31"/>
        <v>0</v>
      </c>
      <c r="H93" s="52">
        <f t="shared" si="31"/>
        <v>0</v>
      </c>
      <c r="I93" s="52">
        <f t="shared" si="31"/>
        <v>0</v>
      </c>
    </row>
    <row r="94" spans="1:9" s="26" customFormat="1" x14ac:dyDescent="0.25">
      <c r="A94" s="53">
        <v>6</v>
      </c>
      <c r="B94" s="146" t="s">
        <v>1</v>
      </c>
      <c r="C94" s="146"/>
      <c r="D94" s="146"/>
      <c r="E94" s="146"/>
      <c r="F94" s="146"/>
      <c r="G94" s="54">
        <f t="shared" si="31"/>
        <v>0</v>
      </c>
      <c r="H94" s="54">
        <f t="shared" si="31"/>
        <v>0</v>
      </c>
      <c r="I94" s="54">
        <f t="shared" si="31"/>
        <v>0</v>
      </c>
    </row>
    <row r="95" spans="1:9" s="26" customFormat="1" ht="24.75" customHeight="1" x14ac:dyDescent="0.25">
      <c r="A95" s="53">
        <v>66</v>
      </c>
      <c r="B95" s="161" t="s">
        <v>107</v>
      </c>
      <c r="C95" s="161"/>
      <c r="D95" s="161"/>
      <c r="E95" s="161"/>
      <c r="F95" s="161"/>
      <c r="G95" s="54">
        <f t="shared" si="31"/>
        <v>0</v>
      </c>
      <c r="H95" s="54">
        <f t="shared" si="31"/>
        <v>0</v>
      </c>
      <c r="I95" s="54">
        <f t="shared" si="31"/>
        <v>0</v>
      </c>
    </row>
    <row r="96" spans="1:9" x14ac:dyDescent="0.25">
      <c r="A96" s="53">
        <v>661</v>
      </c>
      <c r="B96" s="156" t="s">
        <v>108</v>
      </c>
      <c r="C96" s="156"/>
      <c r="D96" s="156"/>
      <c r="E96" s="156"/>
      <c r="F96" s="156"/>
      <c r="G96" s="63">
        <f t="shared" si="31"/>
        <v>0</v>
      </c>
      <c r="H96" s="63">
        <f t="shared" si="31"/>
        <v>0</v>
      </c>
      <c r="I96" s="63">
        <f t="shared" si="31"/>
        <v>0</v>
      </c>
    </row>
    <row r="97" spans="1:9" s="57" customFormat="1" ht="14.25" customHeight="1" x14ac:dyDescent="0.25">
      <c r="A97" s="55">
        <v>6615</v>
      </c>
      <c r="B97" s="147" t="s">
        <v>109</v>
      </c>
      <c r="C97" s="147"/>
      <c r="D97" s="147"/>
      <c r="E97" s="147"/>
      <c r="F97" s="147"/>
      <c r="G97" s="56">
        <f t="shared" si="31"/>
        <v>0</v>
      </c>
      <c r="H97" s="56">
        <f t="shared" si="31"/>
        <v>0</v>
      </c>
      <c r="I97" s="56">
        <f t="shared" si="31"/>
        <v>0</v>
      </c>
    </row>
    <row r="98" spans="1:9" s="57" customFormat="1" x14ac:dyDescent="0.25">
      <c r="A98" s="57">
        <v>66151</v>
      </c>
      <c r="B98" s="153" t="s">
        <v>110</v>
      </c>
      <c r="C98" s="153"/>
      <c r="D98" s="153"/>
      <c r="E98" s="153"/>
      <c r="F98" s="153"/>
      <c r="G98" s="58">
        <v>0</v>
      </c>
      <c r="H98" s="58">
        <v>0</v>
      </c>
      <c r="I98" s="58">
        <v>0</v>
      </c>
    </row>
    <row r="99" spans="1:9" s="57" customFormat="1" x14ac:dyDescent="0.25">
      <c r="B99" s="97"/>
      <c r="C99" s="97"/>
      <c r="D99" s="97"/>
      <c r="E99" s="97"/>
      <c r="F99" s="97"/>
      <c r="G99" s="58"/>
      <c r="H99" s="58"/>
      <c r="I99" s="58"/>
    </row>
    <row r="100" spans="1:9" s="57" customFormat="1" x14ac:dyDescent="0.25">
      <c r="A100" s="152" t="s">
        <v>305</v>
      </c>
      <c r="B100" s="152"/>
      <c r="C100" s="152"/>
      <c r="D100" s="152"/>
      <c r="E100" s="152"/>
      <c r="F100" s="152"/>
      <c r="G100" s="152"/>
      <c r="H100" s="152"/>
      <c r="I100" s="152"/>
    </row>
    <row r="101" spans="1:9" s="57" customFormat="1" ht="26.25" customHeight="1" x14ac:dyDescent="0.25">
      <c r="A101" s="49" t="s">
        <v>111</v>
      </c>
      <c r="B101" s="144" t="s">
        <v>112</v>
      </c>
      <c r="C101" s="144"/>
      <c r="D101" s="144"/>
      <c r="E101" s="144"/>
      <c r="F101" s="144"/>
      <c r="G101" s="50">
        <f t="shared" ref="G101:I106" si="32">SUM(G102)</f>
        <v>19984</v>
      </c>
      <c r="H101" s="50">
        <f t="shared" si="32"/>
        <v>0</v>
      </c>
      <c r="I101" s="50">
        <f t="shared" si="32"/>
        <v>0</v>
      </c>
    </row>
    <row r="102" spans="1:9" s="57" customFormat="1" x14ac:dyDescent="0.25">
      <c r="A102" s="51" t="s">
        <v>72</v>
      </c>
      <c r="B102" s="145" t="s">
        <v>299</v>
      </c>
      <c r="C102" s="145"/>
      <c r="D102" s="145"/>
      <c r="E102" s="145"/>
      <c r="F102" s="145"/>
      <c r="G102" s="52">
        <f t="shared" si="32"/>
        <v>19984</v>
      </c>
      <c r="H102" s="52">
        <f t="shared" si="32"/>
        <v>0</v>
      </c>
      <c r="I102" s="52">
        <f t="shared" si="32"/>
        <v>0</v>
      </c>
    </row>
    <row r="103" spans="1:9" s="57" customFormat="1" x14ac:dyDescent="0.25">
      <c r="A103" s="53">
        <v>6</v>
      </c>
      <c r="B103" s="146" t="s">
        <v>1</v>
      </c>
      <c r="C103" s="146"/>
      <c r="D103" s="146"/>
      <c r="E103" s="146"/>
      <c r="F103" s="146"/>
      <c r="G103" s="54">
        <f t="shared" si="32"/>
        <v>19984</v>
      </c>
      <c r="H103" s="54">
        <f t="shared" si="32"/>
        <v>0</v>
      </c>
      <c r="I103" s="54">
        <f t="shared" si="32"/>
        <v>0</v>
      </c>
    </row>
    <row r="104" spans="1:9" s="57" customFormat="1" ht="14.25" customHeight="1" x14ac:dyDescent="0.25">
      <c r="A104" s="53">
        <v>63</v>
      </c>
      <c r="B104" s="161" t="s">
        <v>114</v>
      </c>
      <c r="C104" s="161"/>
      <c r="D104" s="161"/>
      <c r="E104" s="161"/>
      <c r="F104" s="161"/>
      <c r="G104" s="54">
        <f t="shared" si="32"/>
        <v>19984</v>
      </c>
      <c r="H104" s="54">
        <f t="shared" si="32"/>
        <v>0</v>
      </c>
      <c r="I104" s="54">
        <f t="shared" si="32"/>
        <v>0</v>
      </c>
    </row>
    <row r="105" spans="1:9" s="57" customFormat="1" x14ac:dyDescent="0.25">
      <c r="A105" s="53">
        <v>638</v>
      </c>
      <c r="B105" s="156" t="s">
        <v>299</v>
      </c>
      <c r="C105" s="156"/>
      <c r="D105" s="156"/>
      <c r="E105" s="156"/>
      <c r="F105" s="156"/>
      <c r="G105" s="63">
        <f t="shared" si="32"/>
        <v>19984</v>
      </c>
      <c r="H105" s="63">
        <f t="shared" si="32"/>
        <v>0</v>
      </c>
      <c r="I105" s="63">
        <f t="shared" si="32"/>
        <v>0</v>
      </c>
    </row>
    <row r="106" spans="1:9" s="57" customFormat="1" x14ac:dyDescent="0.25">
      <c r="A106" s="55">
        <v>6381</v>
      </c>
      <c r="B106" s="147" t="s">
        <v>306</v>
      </c>
      <c r="C106" s="147"/>
      <c r="D106" s="147"/>
      <c r="E106" s="147"/>
      <c r="F106" s="147"/>
      <c r="G106" s="56">
        <f t="shared" si="32"/>
        <v>19984</v>
      </c>
      <c r="H106" s="56">
        <f t="shared" si="32"/>
        <v>0</v>
      </c>
      <c r="I106" s="56">
        <f t="shared" si="32"/>
        <v>0</v>
      </c>
    </row>
    <row r="107" spans="1:9" s="57" customFormat="1" x14ac:dyDescent="0.25">
      <c r="A107" s="57">
        <v>63814</v>
      </c>
      <c r="B107" s="153" t="s">
        <v>297</v>
      </c>
      <c r="C107" s="153"/>
      <c r="D107" s="153"/>
      <c r="E107" s="153"/>
      <c r="F107" s="153"/>
      <c r="G107" s="58">
        <v>19984</v>
      </c>
      <c r="H107" s="58">
        <v>0</v>
      </c>
      <c r="I107" s="58">
        <v>0</v>
      </c>
    </row>
    <row r="108" spans="1:9" s="57" customFormat="1" x14ac:dyDescent="0.25">
      <c r="B108" s="97"/>
      <c r="C108" s="97"/>
      <c r="D108" s="97"/>
      <c r="E108" s="97"/>
      <c r="F108" s="97"/>
      <c r="G108" s="58"/>
      <c r="H108" s="58"/>
      <c r="I108" s="58"/>
    </row>
    <row r="109" spans="1:9" s="57" customFormat="1" x14ac:dyDescent="0.25">
      <c r="A109" s="152" t="s">
        <v>115</v>
      </c>
      <c r="B109" s="152"/>
      <c r="C109" s="152"/>
      <c r="D109" s="152"/>
      <c r="E109" s="152"/>
      <c r="F109" s="152"/>
      <c r="G109" s="152"/>
      <c r="H109" s="152"/>
      <c r="I109" s="152"/>
    </row>
    <row r="110" spans="1:9" s="57" customFormat="1" x14ac:dyDescent="0.25">
      <c r="A110" s="49" t="s">
        <v>116</v>
      </c>
      <c r="B110" s="144" t="s">
        <v>117</v>
      </c>
      <c r="C110" s="144"/>
      <c r="D110" s="144"/>
      <c r="E110" s="144"/>
      <c r="F110" s="144"/>
      <c r="G110" s="50">
        <f t="shared" ref="G110:I110" si="33">SUM(G111+G119)</f>
        <v>266</v>
      </c>
      <c r="H110" s="50">
        <f t="shared" si="33"/>
        <v>398</v>
      </c>
      <c r="I110" s="50">
        <f t="shared" si="33"/>
        <v>398</v>
      </c>
    </row>
    <row r="111" spans="1:9" s="57" customFormat="1" x14ac:dyDescent="0.25">
      <c r="A111" s="51" t="s">
        <v>72</v>
      </c>
      <c r="B111" s="145" t="s">
        <v>73</v>
      </c>
      <c r="C111" s="145"/>
      <c r="D111" s="145"/>
      <c r="E111" s="145"/>
      <c r="F111" s="145"/>
      <c r="G111" s="52">
        <f t="shared" ref="G111:I114" si="34">SUM(G112)</f>
        <v>266</v>
      </c>
      <c r="H111" s="52">
        <f t="shared" si="34"/>
        <v>398</v>
      </c>
      <c r="I111" s="52">
        <f t="shared" si="34"/>
        <v>398</v>
      </c>
    </row>
    <row r="112" spans="1:9" s="57" customFormat="1" x14ac:dyDescent="0.25">
      <c r="A112" s="53">
        <v>6</v>
      </c>
      <c r="B112" s="146" t="s">
        <v>1</v>
      </c>
      <c r="C112" s="146"/>
      <c r="D112" s="146"/>
      <c r="E112" s="146"/>
      <c r="F112" s="146"/>
      <c r="G112" s="54">
        <f t="shared" si="34"/>
        <v>266</v>
      </c>
      <c r="H112" s="54">
        <f t="shared" si="34"/>
        <v>398</v>
      </c>
      <c r="I112" s="54">
        <f t="shared" si="34"/>
        <v>398</v>
      </c>
    </row>
    <row r="113" spans="1:12" s="57" customFormat="1" ht="14.25" customHeight="1" x14ac:dyDescent="0.25">
      <c r="A113" s="53">
        <v>66</v>
      </c>
      <c r="B113" s="146" t="s">
        <v>118</v>
      </c>
      <c r="C113" s="146"/>
      <c r="D113" s="146"/>
      <c r="E113" s="146"/>
      <c r="F113" s="146"/>
      <c r="G113" s="54">
        <f t="shared" si="34"/>
        <v>266</v>
      </c>
      <c r="H113" s="54">
        <f t="shared" si="34"/>
        <v>398</v>
      </c>
      <c r="I113" s="54">
        <f t="shared" si="34"/>
        <v>398</v>
      </c>
    </row>
    <row r="114" spans="1:12" s="57" customFormat="1" x14ac:dyDescent="0.25">
      <c r="A114" s="53">
        <v>663</v>
      </c>
      <c r="B114" s="146" t="s">
        <v>119</v>
      </c>
      <c r="C114" s="146"/>
      <c r="D114" s="146"/>
      <c r="E114" s="146"/>
      <c r="F114" s="146"/>
      <c r="G114" s="54">
        <f t="shared" si="34"/>
        <v>266</v>
      </c>
      <c r="H114" s="54">
        <f t="shared" si="34"/>
        <v>398</v>
      </c>
      <c r="I114" s="54">
        <f t="shared" si="34"/>
        <v>398</v>
      </c>
    </row>
    <row r="115" spans="1:12" s="57" customFormat="1" x14ac:dyDescent="0.25">
      <c r="A115" s="64">
        <v>6631</v>
      </c>
      <c r="B115" s="162" t="s">
        <v>120</v>
      </c>
      <c r="C115" s="162"/>
      <c r="D115" s="162"/>
      <c r="E115" s="162"/>
      <c r="F115" s="162"/>
      <c r="G115" s="65">
        <f t="shared" ref="G115:I115" si="35">SUM(G116+G117+G118)</f>
        <v>266</v>
      </c>
      <c r="H115" s="65">
        <f t="shared" si="35"/>
        <v>398</v>
      </c>
      <c r="I115" s="65">
        <f t="shared" si="35"/>
        <v>398</v>
      </c>
    </row>
    <row r="116" spans="1:12" s="57" customFormat="1" x14ac:dyDescent="0.25">
      <c r="A116" s="57">
        <v>66311</v>
      </c>
      <c r="B116" s="57" t="s">
        <v>259</v>
      </c>
      <c r="G116" s="58">
        <v>0</v>
      </c>
      <c r="H116" s="58">
        <v>0</v>
      </c>
      <c r="I116" s="58">
        <v>0</v>
      </c>
    </row>
    <row r="117" spans="1:12" s="57" customFormat="1" x14ac:dyDescent="0.25">
      <c r="A117" s="57">
        <v>66312</v>
      </c>
      <c r="B117" s="153" t="s">
        <v>121</v>
      </c>
      <c r="C117" s="153"/>
      <c r="D117" s="153"/>
      <c r="E117" s="153"/>
      <c r="F117" s="153"/>
      <c r="G117" s="58">
        <v>133</v>
      </c>
      <c r="H117" s="58">
        <v>265</v>
      </c>
      <c r="I117" s="58">
        <v>265</v>
      </c>
    </row>
    <row r="118" spans="1:12" s="57" customFormat="1" x14ac:dyDescent="0.25">
      <c r="A118" s="57">
        <v>66314</v>
      </c>
      <c r="B118" s="97" t="s">
        <v>122</v>
      </c>
      <c r="C118" s="97"/>
      <c r="D118" s="97"/>
      <c r="E118" s="97"/>
      <c r="F118" s="97"/>
      <c r="G118" s="58">
        <v>133</v>
      </c>
      <c r="H118" s="58">
        <v>133</v>
      </c>
      <c r="I118" s="58">
        <v>133</v>
      </c>
      <c r="L118" s="57" t="s">
        <v>27</v>
      </c>
    </row>
    <row r="119" spans="1:12" s="57" customFormat="1" x14ac:dyDescent="0.25">
      <c r="A119" s="64">
        <v>6632</v>
      </c>
      <c r="B119" s="162" t="s">
        <v>260</v>
      </c>
      <c r="C119" s="162"/>
      <c r="D119" s="162"/>
      <c r="E119" s="162"/>
      <c r="F119" s="162"/>
      <c r="G119" s="65">
        <f t="shared" ref="G119:I119" si="36">SUM(G120+G121)</f>
        <v>0</v>
      </c>
      <c r="H119" s="65">
        <f t="shared" si="36"/>
        <v>0</v>
      </c>
      <c r="I119" s="65">
        <f t="shared" si="36"/>
        <v>0</v>
      </c>
    </row>
    <row r="120" spans="1:12" s="57" customFormat="1" x14ac:dyDescent="0.25">
      <c r="A120" s="57">
        <v>66324</v>
      </c>
      <c r="B120" s="97" t="s">
        <v>261</v>
      </c>
      <c r="C120" s="97"/>
      <c r="D120" s="97"/>
      <c r="E120" s="97"/>
      <c r="F120" s="97"/>
      <c r="G120" s="58"/>
      <c r="H120" s="58"/>
      <c r="I120" s="58"/>
    </row>
    <row r="121" spans="1:12" s="57" customFormat="1" x14ac:dyDescent="0.25">
      <c r="B121" s="97"/>
      <c r="C121" s="97"/>
      <c r="D121" s="97"/>
      <c r="E121" s="97"/>
      <c r="F121" s="97"/>
      <c r="G121" s="60"/>
      <c r="H121" s="61"/>
      <c r="I121" s="61"/>
    </row>
    <row r="122" spans="1:12" x14ac:dyDescent="0.25">
      <c r="A122" s="164" t="s">
        <v>51</v>
      </c>
      <c r="B122" s="164" t="s">
        <v>123</v>
      </c>
      <c r="C122" s="164"/>
      <c r="D122" s="164"/>
      <c r="E122" s="164"/>
      <c r="F122" s="164"/>
      <c r="G122" s="32" t="s">
        <v>124</v>
      </c>
      <c r="H122" s="32" t="s">
        <v>125</v>
      </c>
      <c r="I122" s="32" t="s">
        <v>125</v>
      </c>
    </row>
    <row r="123" spans="1:12" x14ac:dyDescent="0.25">
      <c r="A123" s="165"/>
      <c r="B123" s="165"/>
      <c r="C123" s="165"/>
      <c r="D123" s="165"/>
      <c r="E123" s="165"/>
      <c r="F123" s="165"/>
      <c r="G123" s="33" t="s">
        <v>126</v>
      </c>
      <c r="H123" s="33" t="s">
        <v>127</v>
      </c>
      <c r="I123" s="33" t="s">
        <v>128</v>
      </c>
    </row>
    <row r="124" spans="1:12" s="26" customFormat="1" x14ac:dyDescent="0.25">
      <c r="A124" s="34" t="s">
        <v>58</v>
      </c>
      <c r="B124" s="35" t="s">
        <v>59</v>
      </c>
      <c r="C124" s="34"/>
      <c r="D124" s="138" t="s">
        <v>129</v>
      </c>
      <c r="E124" s="138"/>
      <c r="F124" s="138"/>
      <c r="G124" s="36">
        <f t="shared" ref="G124:I124" si="37">G125</f>
        <v>580672</v>
      </c>
      <c r="H124" s="36">
        <f t="shared" si="37"/>
        <v>541575</v>
      </c>
      <c r="I124" s="36">
        <f t="shared" si="37"/>
        <v>555511</v>
      </c>
    </row>
    <row r="125" spans="1:12" x14ac:dyDescent="0.25">
      <c r="A125" s="95" t="s">
        <v>61</v>
      </c>
      <c r="B125" s="37" t="s">
        <v>62</v>
      </c>
      <c r="C125" s="95"/>
      <c r="D125" s="139" t="s">
        <v>63</v>
      </c>
      <c r="E125" s="139"/>
      <c r="F125" s="139"/>
      <c r="G125" s="38">
        <f t="shared" ref="G125:I125" si="38">G127</f>
        <v>580672</v>
      </c>
      <c r="H125" s="38">
        <f t="shared" si="38"/>
        <v>541575</v>
      </c>
      <c r="I125" s="38">
        <f t="shared" si="38"/>
        <v>555511</v>
      </c>
    </row>
    <row r="126" spans="1:12" ht="14.25" customHeight="1" x14ac:dyDescent="0.25">
      <c r="A126" s="96" t="s">
        <v>64</v>
      </c>
      <c r="B126" s="66">
        <v>10225</v>
      </c>
      <c r="C126" s="39"/>
      <c r="D126" s="140" t="s">
        <v>289</v>
      </c>
      <c r="E126" s="140"/>
      <c r="F126" s="140"/>
      <c r="G126" s="41">
        <f t="shared" ref="G126:I126" si="39">G127</f>
        <v>580672</v>
      </c>
      <c r="H126" s="41">
        <f t="shared" si="39"/>
        <v>541575</v>
      </c>
      <c r="I126" s="41">
        <f t="shared" si="39"/>
        <v>555511</v>
      </c>
    </row>
    <row r="127" spans="1:12" x14ac:dyDescent="0.25">
      <c r="A127" s="94"/>
      <c r="B127" s="149" t="s">
        <v>130</v>
      </c>
      <c r="C127" s="166"/>
      <c r="D127" s="166"/>
      <c r="E127" s="166"/>
      <c r="F127" s="166"/>
      <c r="G127" s="44">
        <f>SUM(G129+G186+G220+G354+G363+G377+G385+G394)</f>
        <v>580672</v>
      </c>
      <c r="H127" s="44">
        <f>SUM(H129+H186+H220+H354+H363+H377+H385+H394)</f>
        <v>541575</v>
      </c>
      <c r="I127" s="44">
        <f>SUM(I129+I186+I220+I354+I363+I377+I385+I394)</f>
        <v>555511</v>
      </c>
    </row>
    <row r="128" spans="1:12" ht="15" customHeight="1" x14ac:dyDescent="0.25">
      <c r="A128" s="163" t="s">
        <v>131</v>
      </c>
      <c r="B128" s="163"/>
      <c r="C128" s="163"/>
      <c r="D128" s="163"/>
      <c r="E128" s="163"/>
      <c r="F128" s="163"/>
      <c r="G128" s="163"/>
      <c r="H128" s="163"/>
      <c r="I128" s="163"/>
    </row>
    <row r="129" spans="1:9" s="26" customFormat="1" x14ac:dyDescent="0.25">
      <c r="A129" s="49" t="s">
        <v>132</v>
      </c>
      <c r="B129" s="144" t="s">
        <v>133</v>
      </c>
      <c r="C129" s="144"/>
      <c r="D129" s="144"/>
      <c r="E129" s="144"/>
      <c r="F129" s="144"/>
      <c r="G129" s="50">
        <f t="shared" ref="G129:I129" si="40">SUM(G130)</f>
        <v>500365</v>
      </c>
      <c r="H129" s="50">
        <f t="shared" si="40"/>
        <v>514301</v>
      </c>
      <c r="I129" s="50">
        <f t="shared" si="40"/>
        <v>528237</v>
      </c>
    </row>
    <row r="130" spans="1:9" s="26" customFormat="1" x14ac:dyDescent="0.25">
      <c r="A130" s="51" t="s">
        <v>72</v>
      </c>
      <c r="B130" s="145" t="s">
        <v>73</v>
      </c>
      <c r="C130" s="145"/>
      <c r="D130" s="145"/>
      <c r="E130" s="145"/>
      <c r="F130" s="145"/>
      <c r="G130" s="52">
        <f t="shared" ref="G130:I130" si="41">SUM(G131+G173)</f>
        <v>500365</v>
      </c>
      <c r="H130" s="52">
        <f t="shared" si="41"/>
        <v>514301</v>
      </c>
      <c r="I130" s="52">
        <f t="shared" si="41"/>
        <v>528237</v>
      </c>
    </row>
    <row r="131" spans="1:9" s="26" customFormat="1" x14ac:dyDescent="0.25">
      <c r="A131" s="53">
        <v>3</v>
      </c>
      <c r="B131" s="146" t="s">
        <v>12</v>
      </c>
      <c r="C131" s="146"/>
      <c r="D131" s="146"/>
      <c r="E131" s="146"/>
      <c r="F131" s="146"/>
      <c r="G131" s="54">
        <f t="shared" ref="G131:I131" si="42">SUM(G132+G153)</f>
        <v>491075</v>
      </c>
      <c r="H131" s="54">
        <f t="shared" si="42"/>
        <v>504347</v>
      </c>
      <c r="I131" s="54">
        <f t="shared" si="42"/>
        <v>517619</v>
      </c>
    </row>
    <row r="132" spans="1:9" x14ac:dyDescent="0.25">
      <c r="A132" s="53">
        <v>31</v>
      </c>
      <c r="B132" s="146" t="s">
        <v>14</v>
      </c>
      <c r="C132" s="146"/>
      <c r="D132" s="146"/>
      <c r="E132" s="146"/>
      <c r="F132" s="146"/>
      <c r="G132" s="54">
        <f t="shared" ref="G132:I132" si="43">SUM(G133+G139+G147)</f>
        <v>477537</v>
      </c>
      <c r="H132" s="54">
        <f t="shared" si="43"/>
        <v>489747</v>
      </c>
      <c r="I132" s="54">
        <f t="shared" si="43"/>
        <v>501958</v>
      </c>
    </row>
    <row r="133" spans="1:9" s="67" customFormat="1" x14ac:dyDescent="0.25">
      <c r="A133" s="53">
        <v>311</v>
      </c>
      <c r="B133" s="146" t="s">
        <v>134</v>
      </c>
      <c r="C133" s="146"/>
      <c r="D133" s="146"/>
      <c r="E133" s="146"/>
      <c r="F133" s="146"/>
      <c r="G133" s="54">
        <f t="shared" ref="G133:I133" si="44">SUM(G134)</f>
        <v>382636</v>
      </c>
      <c r="H133" s="54">
        <f t="shared" si="44"/>
        <v>391528</v>
      </c>
      <c r="I133" s="54">
        <f t="shared" si="44"/>
        <v>400951</v>
      </c>
    </row>
    <row r="134" spans="1:9" s="57" customFormat="1" x14ac:dyDescent="0.25">
      <c r="A134" s="55">
        <v>3111</v>
      </c>
      <c r="B134" s="147" t="s">
        <v>135</v>
      </c>
      <c r="C134" s="147"/>
      <c r="D134" s="147"/>
      <c r="E134" s="147"/>
      <c r="F134" s="147"/>
      <c r="G134" s="56">
        <f t="shared" ref="G134:I134" si="45">SUM(G135:G138)</f>
        <v>382636</v>
      </c>
      <c r="H134" s="56">
        <f t="shared" si="45"/>
        <v>391528</v>
      </c>
      <c r="I134" s="56">
        <f t="shared" si="45"/>
        <v>400951</v>
      </c>
    </row>
    <row r="135" spans="1:9" s="57" customFormat="1" x14ac:dyDescent="0.25">
      <c r="A135" s="57">
        <v>31111</v>
      </c>
      <c r="B135" s="153" t="s">
        <v>28</v>
      </c>
      <c r="C135" s="153"/>
      <c r="D135" s="153"/>
      <c r="E135" s="153"/>
      <c r="F135" s="153"/>
      <c r="G135" s="59">
        <v>377220</v>
      </c>
      <c r="H135" s="59">
        <v>384626</v>
      </c>
      <c r="I135" s="59">
        <v>393452</v>
      </c>
    </row>
    <row r="136" spans="1:9" s="57" customFormat="1" x14ac:dyDescent="0.25">
      <c r="A136" s="57">
        <v>31113</v>
      </c>
      <c r="B136" s="153" t="s">
        <v>29</v>
      </c>
      <c r="C136" s="153"/>
      <c r="D136" s="153"/>
      <c r="E136" s="153"/>
      <c r="F136" s="153"/>
      <c r="G136" s="59">
        <v>0</v>
      </c>
      <c r="H136" s="59">
        <v>0</v>
      </c>
      <c r="I136" s="59">
        <v>0</v>
      </c>
    </row>
    <row r="137" spans="1:9" s="57" customFormat="1" x14ac:dyDescent="0.25">
      <c r="A137" s="57">
        <v>31131</v>
      </c>
      <c r="B137" s="153" t="s">
        <v>30</v>
      </c>
      <c r="C137" s="153"/>
      <c r="D137" s="153"/>
      <c r="E137" s="153"/>
      <c r="F137" s="153"/>
      <c r="G137" s="58">
        <v>3252</v>
      </c>
      <c r="H137" s="58">
        <v>3650</v>
      </c>
      <c r="I137" s="58">
        <v>3982</v>
      </c>
    </row>
    <row r="138" spans="1:9" s="57" customFormat="1" x14ac:dyDescent="0.25">
      <c r="A138" s="57">
        <v>31141</v>
      </c>
      <c r="B138" s="153" t="s">
        <v>31</v>
      </c>
      <c r="C138" s="153"/>
      <c r="D138" s="153"/>
      <c r="E138" s="153"/>
      <c r="F138" s="153"/>
      <c r="G138" s="59">
        <v>2164</v>
      </c>
      <c r="H138" s="59">
        <v>3252</v>
      </c>
      <c r="I138" s="59">
        <v>3517</v>
      </c>
    </row>
    <row r="139" spans="1:9" s="67" customFormat="1" x14ac:dyDescent="0.25">
      <c r="A139" s="53">
        <v>312</v>
      </c>
      <c r="B139" s="146" t="s">
        <v>136</v>
      </c>
      <c r="C139" s="146"/>
      <c r="D139" s="146"/>
      <c r="E139" s="146"/>
      <c r="F139" s="146"/>
      <c r="G139" s="54">
        <f t="shared" ref="G139:I139" si="46">SUM(G140)</f>
        <v>16714</v>
      </c>
      <c r="H139" s="54">
        <f t="shared" si="46"/>
        <v>20032</v>
      </c>
      <c r="I139" s="54">
        <f t="shared" si="46"/>
        <v>22820</v>
      </c>
    </row>
    <row r="140" spans="1:9" x14ac:dyDescent="0.25">
      <c r="A140" s="55">
        <v>3121</v>
      </c>
      <c r="B140" s="147" t="s">
        <v>136</v>
      </c>
      <c r="C140" s="147"/>
      <c r="D140" s="147"/>
      <c r="E140" s="147"/>
      <c r="F140" s="147"/>
      <c r="G140" s="56">
        <f t="shared" ref="G140:I140" si="47">SUM(G141:G146)</f>
        <v>16714</v>
      </c>
      <c r="H140" s="56">
        <f t="shared" si="47"/>
        <v>20032</v>
      </c>
      <c r="I140" s="56">
        <f t="shared" si="47"/>
        <v>22820</v>
      </c>
    </row>
    <row r="141" spans="1:9" x14ac:dyDescent="0.25">
      <c r="A141" s="57">
        <v>31212</v>
      </c>
      <c r="B141" s="153" t="s">
        <v>32</v>
      </c>
      <c r="C141" s="153"/>
      <c r="D141" s="153"/>
      <c r="E141" s="153"/>
      <c r="F141" s="153"/>
      <c r="G141" s="59">
        <v>5574</v>
      </c>
      <c r="H141" s="59">
        <v>6636</v>
      </c>
      <c r="I141" s="59">
        <v>7963</v>
      </c>
    </row>
    <row r="142" spans="1:9" x14ac:dyDescent="0.25">
      <c r="A142" s="57">
        <v>31213</v>
      </c>
      <c r="B142" s="153" t="s">
        <v>33</v>
      </c>
      <c r="C142" s="153"/>
      <c r="D142" s="153"/>
      <c r="E142" s="153"/>
      <c r="F142" s="153"/>
      <c r="G142" s="59">
        <v>2654</v>
      </c>
      <c r="H142" s="59">
        <v>3318</v>
      </c>
      <c r="I142" s="59">
        <v>3982</v>
      </c>
    </row>
    <row r="143" spans="1:9" x14ac:dyDescent="0.25">
      <c r="A143" s="57">
        <v>31214</v>
      </c>
      <c r="B143" s="153" t="s">
        <v>137</v>
      </c>
      <c r="C143" s="153"/>
      <c r="D143" s="153"/>
      <c r="E143" s="153"/>
      <c r="F143" s="153"/>
      <c r="G143" s="59">
        <v>1593</v>
      </c>
      <c r="H143" s="59">
        <v>3185</v>
      </c>
      <c r="I143" s="59">
        <v>3982</v>
      </c>
    </row>
    <row r="144" spans="1:9" x14ac:dyDescent="0.25">
      <c r="A144" s="57">
        <v>31215</v>
      </c>
      <c r="B144" s="153" t="s">
        <v>138</v>
      </c>
      <c r="C144" s="153"/>
      <c r="D144" s="153"/>
      <c r="E144" s="153"/>
      <c r="F144" s="153"/>
      <c r="G144" s="59">
        <v>479</v>
      </c>
      <c r="H144" s="59">
        <v>479</v>
      </c>
      <c r="I144" s="59">
        <v>479</v>
      </c>
    </row>
    <row r="145" spans="1:9" x14ac:dyDescent="0.25">
      <c r="A145" s="57">
        <v>31216</v>
      </c>
      <c r="B145" s="153" t="s">
        <v>139</v>
      </c>
      <c r="C145" s="153"/>
      <c r="D145" s="153"/>
      <c r="E145" s="153"/>
      <c r="F145" s="153"/>
      <c r="G145" s="59">
        <v>5973</v>
      </c>
      <c r="H145" s="59">
        <v>5973</v>
      </c>
      <c r="I145" s="59">
        <v>5973</v>
      </c>
    </row>
    <row r="146" spans="1:9" x14ac:dyDescent="0.25">
      <c r="A146" s="57">
        <v>31219</v>
      </c>
      <c r="B146" s="153" t="s">
        <v>140</v>
      </c>
      <c r="C146" s="153"/>
      <c r="D146" s="153"/>
      <c r="E146" s="153"/>
      <c r="F146" s="153"/>
      <c r="G146" s="59">
        <v>441</v>
      </c>
      <c r="H146" s="59">
        <v>441</v>
      </c>
      <c r="I146" s="59">
        <v>441</v>
      </c>
    </row>
    <row r="147" spans="1:9" s="26" customFormat="1" x14ac:dyDescent="0.25">
      <c r="A147" s="53">
        <v>313</v>
      </c>
      <c r="B147" s="146" t="s">
        <v>141</v>
      </c>
      <c r="C147" s="146"/>
      <c r="D147" s="146"/>
      <c r="E147" s="146"/>
      <c r="F147" s="146"/>
      <c r="G147" s="54">
        <f t="shared" ref="G147:I147" si="48">SUM(G148+G151)</f>
        <v>78187</v>
      </c>
      <c r="H147" s="54">
        <f t="shared" si="48"/>
        <v>78187</v>
      </c>
      <c r="I147" s="54">
        <f t="shared" si="48"/>
        <v>78187</v>
      </c>
    </row>
    <row r="148" spans="1:9" s="57" customFormat="1" x14ac:dyDescent="0.25">
      <c r="A148" s="55">
        <v>3132</v>
      </c>
      <c r="B148" s="147" t="s">
        <v>34</v>
      </c>
      <c r="C148" s="147"/>
      <c r="D148" s="147"/>
      <c r="E148" s="147"/>
      <c r="F148" s="147"/>
      <c r="G148" s="56">
        <f t="shared" ref="G148:I148" si="49">SUM(G149:G150)</f>
        <v>78187</v>
      </c>
      <c r="H148" s="56">
        <f t="shared" si="49"/>
        <v>78187</v>
      </c>
      <c r="I148" s="56">
        <f t="shared" si="49"/>
        <v>78187</v>
      </c>
    </row>
    <row r="149" spans="1:9" s="57" customFormat="1" x14ac:dyDescent="0.25">
      <c r="A149" s="57">
        <v>31321</v>
      </c>
      <c r="B149" s="153" t="s">
        <v>34</v>
      </c>
      <c r="C149" s="153"/>
      <c r="D149" s="153"/>
      <c r="E149" s="153"/>
      <c r="F149" s="153"/>
      <c r="G149" s="59">
        <v>78187</v>
      </c>
      <c r="H149" s="59">
        <v>78187</v>
      </c>
      <c r="I149" s="59">
        <v>78187</v>
      </c>
    </row>
    <row r="150" spans="1:9" s="57" customFormat="1" x14ac:dyDescent="0.25">
      <c r="A150" s="57">
        <v>31322</v>
      </c>
      <c r="B150" s="153" t="s">
        <v>142</v>
      </c>
      <c r="C150" s="153"/>
      <c r="D150" s="153"/>
      <c r="E150" s="153"/>
      <c r="F150" s="153"/>
      <c r="G150" s="59">
        <v>0</v>
      </c>
      <c r="H150" s="59">
        <v>0</v>
      </c>
      <c r="I150" s="59">
        <v>0</v>
      </c>
    </row>
    <row r="151" spans="1:9" s="57" customFormat="1" x14ac:dyDescent="0.25">
      <c r="A151" s="55">
        <v>3133</v>
      </c>
      <c r="B151" s="147" t="s">
        <v>143</v>
      </c>
      <c r="C151" s="147"/>
      <c r="D151" s="147"/>
      <c r="E151" s="147"/>
      <c r="F151" s="147"/>
      <c r="G151" s="56">
        <f t="shared" ref="G151:I151" si="50">G152</f>
        <v>0</v>
      </c>
      <c r="H151" s="56">
        <f t="shared" si="50"/>
        <v>0</v>
      </c>
      <c r="I151" s="56">
        <f t="shared" si="50"/>
        <v>0</v>
      </c>
    </row>
    <row r="152" spans="1:9" s="57" customFormat="1" x14ac:dyDescent="0.25">
      <c r="A152" s="57">
        <v>31332</v>
      </c>
      <c r="B152" s="153" t="s">
        <v>143</v>
      </c>
      <c r="C152" s="153"/>
      <c r="D152" s="153"/>
      <c r="E152" s="153"/>
      <c r="F152" s="153"/>
      <c r="G152" s="59">
        <v>0</v>
      </c>
      <c r="H152" s="59">
        <v>0</v>
      </c>
      <c r="I152" s="59">
        <v>0</v>
      </c>
    </row>
    <row r="153" spans="1:9" x14ac:dyDescent="0.25">
      <c r="A153" s="53">
        <v>32</v>
      </c>
      <c r="B153" s="146" t="s">
        <v>16</v>
      </c>
      <c r="C153" s="146"/>
      <c r="D153" s="146"/>
      <c r="E153" s="146"/>
      <c r="F153" s="146"/>
      <c r="G153" s="54">
        <f t="shared" ref="G153:I153" si="51">SUM(G154+G157+G163)</f>
        <v>13538</v>
      </c>
      <c r="H153" s="54">
        <f t="shared" si="51"/>
        <v>14600</v>
      </c>
      <c r="I153" s="54">
        <f t="shared" si="51"/>
        <v>15661</v>
      </c>
    </row>
    <row r="154" spans="1:9" s="67" customFormat="1" x14ac:dyDescent="0.25">
      <c r="A154" s="53">
        <v>321</v>
      </c>
      <c r="B154" s="146" t="s">
        <v>144</v>
      </c>
      <c r="C154" s="146"/>
      <c r="D154" s="146"/>
      <c r="E154" s="146"/>
      <c r="F154" s="146"/>
      <c r="G154" s="54">
        <f t="shared" ref="G154:I155" si="52">SUM(G155)</f>
        <v>11945</v>
      </c>
      <c r="H154" s="54">
        <f t="shared" si="52"/>
        <v>12609</v>
      </c>
      <c r="I154" s="54">
        <f t="shared" si="52"/>
        <v>13272</v>
      </c>
    </row>
    <row r="155" spans="1:9" s="57" customFormat="1" x14ac:dyDescent="0.25">
      <c r="A155" s="55">
        <v>3212</v>
      </c>
      <c r="B155" s="147" t="s">
        <v>145</v>
      </c>
      <c r="C155" s="147"/>
      <c r="D155" s="147"/>
      <c r="E155" s="147"/>
      <c r="F155" s="147"/>
      <c r="G155" s="56">
        <f t="shared" si="52"/>
        <v>11945</v>
      </c>
      <c r="H155" s="56">
        <f t="shared" si="52"/>
        <v>12609</v>
      </c>
      <c r="I155" s="56">
        <f t="shared" si="52"/>
        <v>13272</v>
      </c>
    </row>
    <row r="156" spans="1:9" s="57" customFormat="1" x14ac:dyDescent="0.25">
      <c r="A156" s="57">
        <v>32121</v>
      </c>
      <c r="B156" s="153" t="s">
        <v>35</v>
      </c>
      <c r="C156" s="153"/>
      <c r="D156" s="153"/>
      <c r="E156" s="153"/>
      <c r="F156" s="153"/>
      <c r="G156" s="59">
        <v>11945</v>
      </c>
      <c r="H156" s="59">
        <v>12609</v>
      </c>
      <c r="I156" s="59">
        <v>13272</v>
      </c>
    </row>
    <row r="157" spans="1:9" s="67" customFormat="1" x14ac:dyDescent="0.25">
      <c r="A157" s="53">
        <v>329</v>
      </c>
      <c r="B157" s="146" t="s">
        <v>146</v>
      </c>
      <c r="C157" s="146"/>
      <c r="D157" s="146"/>
      <c r="E157" s="146"/>
      <c r="F157" s="146"/>
      <c r="G157" s="54">
        <f t="shared" ref="G157:I157" si="53">SUM(G158+G161)</f>
        <v>1593</v>
      </c>
      <c r="H157" s="54">
        <f t="shared" si="53"/>
        <v>1991</v>
      </c>
      <c r="I157" s="54">
        <f t="shared" si="53"/>
        <v>2389</v>
      </c>
    </row>
    <row r="158" spans="1:9" s="57" customFormat="1" x14ac:dyDescent="0.25">
      <c r="A158" s="55">
        <v>3295</v>
      </c>
      <c r="B158" s="147" t="s">
        <v>147</v>
      </c>
      <c r="C158" s="147"/>
      <c r="D158" s="147"/>
      <c r="E158" s="147"/>
      <c r="F158" s="147"/>
      <c r="G158" s="56">
        <f t="shared" ref="G158:I158" si="54">SUM(G159:G160)</f>
        <v>1593</v>
      </c>
      <c r="H158" s="56">
        <f t="shared" si="54"/>
        <v>1991</v>
      </c>
      <c r="I158" s="56">
        <f t="shared" si="54"/>
        <v>2389</v>
      </c>
    </row>
    <row r="159" spans="1:9" s="57" customFormat="1" x14ac:dyDescent="0.25">
      <c r="A159" s="57">
        <v>32952</v>
      </c>
      <c r="B159" s="153" t="s">
        <v>44</v>
      </c>
      <c r="C159" s="153"/>
      <c r="D159" s="153"/>
      <c r="E159" s="153"/>
      <c r="F159" s="153"/>
      <c r="G159" s="59">
        <v>0</v>
      </c>
      <c r="H159" s="59">
        <v>0</v>
      </c>
      <c r="I159" s="61"/>
    </row>
    <row r="160" spans="1:9" s="57" customFormat="1" x14ac:dyDescent="0.25">
      <c r="A160" s="57">
        <v>32955</v>
      </c>
      <c r="B160" s="153" t="s">
        <v>148</v>
      </c>
      <c r="C160" s="153"/>
      <c r="D160" s="153"/>
      <c r="E160" s="153"/>
      <c r="F160" s="153"/>
      <c r="G160" s="59">
        <v>1593</v>
      </c>
      <c r="H160" s="59">
        <v>1991</v>
      </c>
      <c r="I160" s="59">
        <v>2389</v>
      </c>
    </row>
    <row r="161" spans="1:9" s="57" customFormat="1" x14ac:dyDescent="0.25">
      <c r="A161" s="55">
        <v>3296</v>
      </c>
      <c r="B161" s="147" t="s">
        <v>149</v>
      </c>
      <c r="C161" s="147"/>
      <c r="D161" s="147"/>
      <c r="E161" s="147"/>
      <c r="F161" s="147"/>
      <c r="G161" s="56">
        <f t="shared" ref="G161:I161" si="55">G162</f>
        <v>0</v>
      </c>
      <c r="H161" s="56">
        <f t="shared" si="55"/>
        <v>0</v>
      </c>
      <c r="I161" s="56">
        <f t="shared" si="55"/>
        <v>0</v>
      </c>
    </row>
    <row r="162" spans="1:9" s="57" customFormat="1" x14ac:dyDescent="0.25">
      <c r="A162" s="57">
        <v>32961</v>
      </c>
      <c r="B162" s="153" t="s">
        <v>149</v>
      </c>
      <c r="C162" s="153"/>
      <c r="D162" s="153"/>
      <c r="E162" s="153"/>
      <c r="F162" s="153"/>
      <c r="G162" s="59">
        <v>0</v>
      </c>
      <c r="H162" s="59">
        <v>0</v>
      </c>
      <c r="I162" s="59">
        <v>0</v>
      </c>
    </row>
    <row r="163" spans="1:9" x14ac:dyDescent="0.25">
      <c r="A163" s="53">
        <v>34</v>
      </c>
      <c r="B163" s="146" t="s">
        <v>150</v>
      </c>
      <c r="C163" s="146"/>
      <c r="D163" s="146"/>
      <c r="E163" s="146"/>
      <c r="F163" s="146"/>
      <c r="G163" s="54">
        <f t="shared" ref="G163:I164" si="56">SUM(G164)</f>
        <v>0</v>
      </c>
      <c r="H163" s="54">
        <f t="shared" si="56"/>
        <v>0</v>
      </c>
      <c r="I163" s="54">
        <f t="shared" si="56"/>
        <v>0</v>
      </c>
    </row>
    <row r="164" spans="1:9" s="67" customFormat="1" x14ac:dyDescent="0.25">
      <c r="A164" s="53">
        <v>343</v>
      </c>
      <c r="B164" s="146" t="s">
        <v>151</v>
      </c>
      <c r="C164" s="146"/>
      <c r="D164" s="146"/>
      <c r="E164" s="146"/>
      <c r="F164" s="146"/>
      <c r="G164" s="54">
        <f t="shared" si="56"/>
        <v>0</v>
      </c>
      <c r="H164" s="54">
        <f t="shared" si="56"/>
        <v>0</v>
      </c>
      <c r="I164" s="54">
        <f t="shared" si="56"/>
        <v>0</v>
      </c>
    </row>
    <row r="165" spans="1:9" s="57" customFormat="1" x14ac:dyDescent="0.25">
      <c r="A165" s="68">
        <v>3433</v>
      </c>
      <c r="B165" s="167" t="s">
        <v>152</v>
      </c>
      <c r="C165" s="167"/>
      <c r="D165" s="167"/>
      <c r="E165" s="167"/>
      <c r="F165" s="167"/>
      <c r="G165" s="63">
        <f t="shared" ref="G165:I165" si="57">SUM(G166:G168)</f>
        <v>0</v>
      </c>
      <c r="H165" s="63">
        <f t="shared" si="57"/>
        <v>0</v>
      </c>
      <c r="I165" s="63">
        <f t="shared" si="57"/>
        <v>0</v>
      </c>
    </row>
    <row r="166" spans="1:9" s="57" customFormat="1" x14ac:dyDescent="0.25">
      <c r="A166" s="57">
        <v>34331</v>
      </c>
      <c r="B166" s="153" t="s">
        <v>36</v>
      </c>
      <c r="C166" s="153"/>
      <c r="D166" s="153"/>
      <c r="E166" s="153"/>
      <c r="F166" s="153"/>
      <c r="G166" s="59">
        <v>0</v>
      </c>
      <c r="H166" s="59">
        <v>0</v>
      </c>
      <c r="I166" s="59">
        <v>0</v>
      </c>
    </row>
    <row r="167" spans="1:9" s="57" customFormat="1" x14ac:dyDescent="0.25">
      <c r="A167" s="57">
        <v>34332</v>
      </c>
      <c r="B167" s="153" t="s">
        <v>37</v>
      </c>
      <c r="C167" s="153"/>
      <c r="D167" s="153"/>
      <c r="E167" s="153"/>
      <c r="F167" s="153"/>
      <c r="G167" s="59">
        <v>0</v>
      </c>
      <c r="H167" s="59">
        <v>0</v>
      </c>
      <c r="I167" s="59">
        <v>0</v>
      </c>
    </row>
    <row r="168" spans="1:9" s="57" customFormat="1" x14ac:dyDescent="0.25">
      <c r="A168" s="57">
        <v>34339</v>
      </c>
      <c r="B168" s="153" t="s">
        <v>38</v>
      </c>
      <c r="C168" s="153"/>
      <c r="D168" s="153"/>
      <c r="E168" s="153"/>
      <c r="F168" s="153"/>
      <c r="G168" s="59">
        <v>0</v>
      </c>
      <c r="H168" s="59">
        <v>0</v>
      </c>
      <c r="I168" s="59">
        <v>0</v>
      </c>
    </row>
    <row r="169" spans="1:9" x14ac:dyDescent="0.25">
      <c r="A169" s="53">
        <v>37</v>
      </c>
      <c r="B169" s="146" t="s">
        <v>153</v>
      </c>
      <c r="C169" s="146"/>
      <c r="D169" s="146"/>
      <c r="E169" s="146"/>
      <c r="F169" s="146"/>
      <c r="G169" s="54">
        <f t="shared" ref="G169:I171" si="58">SUM(G170)</f>
        <v>0</v>
      </c>
      <c r="H169" s="54">
        <f t="shared" si="58"/>
        <v>0</v>
      </c>
      <c r="I169" s="54">
        <f t="shared" si="58"/>
        <v>0</v>
      </c>
    </row>
    <row r="170" spans="1:9" s="67" customFormat="1" x14ac:dyDescent="0.25">
      <c r="A170" s="53">
        <v>372</v>
      </c>
      <c r="B170" s="146" t="s">
        <v>154</v>
      </c>
      <c r="C170" s="146"/>
      <c r="D170" s="146"/>
      <c r="E170" s="146"/>
      <c r="F170" s="146"/>
      <c r="G170" s="54">
        <f t="shared" si="58"/>
        <v>0</v>
      </c>
      <c r="H170" s="54">
        <f t="shared" si="58"/>
        <v>0</v>
      </c>
      <c r="I170" s="54">
        <f t="shared" si="58"/>
        <v>0</v>
      </c>
    </row>
    <row r="171" spans="1:9" s="57" customFormat="1" x14ac:dyDescent="0.25">
      <c r="A171" s="55">
        <v>3722</v>
      </c>
      <c r="B171" s="147" t="s">
        <v>155</v>
      </c>
      <c r="C171" s="147"/>
      <c r="D171" s="147"/>
      <c r="E171" s="147"/>
      <c r="F171" s="147"/>
      <c r="G171" s="56">
        <f t="shared" si="58"/>
        <v>0</v>
      </c>
      <c r="H171" s="56">
        <f t="shared" si="58"/>
        <v>0</v>
      </c>
      <c r="I171" s="56">
        <f t="shared" si="58"/>
        <v>0</v>
      </c>
    </row>
    <row r="172" spans="1:9" s="57" customFormat="1" x14ac:dyDescent="0.25">
      <c r="A172" s="57">
        <v>37229</v>
      </c>
      <c r="B172" s="153" t="s">
        <v>156</v>
      </c>
      <c r="C172" s="153"/>
      <c r="D172" s="153"/>
      <c r="E172" s="153"/>
      <c r="F172" s="153"/>
      <c r="G172" s="59">
        <v>0</v>
      </c>
      <c r="H172" s="59">
        <v>0</v>
      </c>
      <c r="I172" s="59">
        <v>0</v>
      </c>
    </row>
    <row r="173" spans="1:9" s="26" customFormat="1" x14ac:dyDescent="0.25">
      <c r="A173" s="53">
        <v>4</v>
      </c>
      <c r="B173" s="146" t="s">
        <v>5</v>
      </c>
      <c r="C173" s="146"/>
      <c r="D173" s="146"/>
      <c r="E173" s="146"/>
      <c r="F173" s="146"/>
      <c r="G173" s="54">
        <f t="shared" ref="G173:I173" si="59">SUM(G174)</f>
        <v>9290</v>
      </c>
      <c r="H173" s="54">
        <f t="shared" si="59"/>
        <v>9954</v>
      </c>
      <c r="I173" s="54">
        <f t="shared" si="59"/>
        <v>10618</v>
      </c>
    </row>
    <row r="174" spans="1:9" x14ac:dyDescent="0.25">
      <c r="A174" s="53">
        <v>42</v>
      </c>
      <c r="B174" s="146" t="s">
        <v>22</v>
      </c>
      <c r="C174" s="146"/>
      <c r="D174" s="146"/>
      <c r="E174" s="146"/>
      <c r="F174" s="146"/>
      <c r="G174" s="54">
        <f t="shared" ref="G174:I174" si="60">SUM(G175+G180)</f>
        <v>9290</v>
      </c>
      <c r="H174" s="54">
        <f t="shared" si="60"/>
        <v>9954</v>
      </c>
      <c r="I174" s="54">
        <f t="shared" si="60"/>
        <v>10618</v>
      </c>
    </row>
    <row r="175" spans="1:9" s="67" customFormat="1" x14ac:dyDescent="0.25">
      <c r="A175" s="53">
        <v>422</v>
      </c>
      <c r="B175" s="146" t="s">
        <v>26</v>
      </c>
      <c r="C175" s="146"/>
      <c r="D175" s="146"/>
      <c r="E175" s="146"/>
      <c r="F175" s="146"/>
      <c r="G175" s="54">
        <f t="shared" ref="G175:I175" si="61">SUM(G176+G178)</f>
        <v>0</v>
      </c>
      <c r="H175" s="54">
        <f t="shared" si="61"/>
        <v>0</v>
      </c>
      <c r="I175" s="54">
        <f t="shared" si="61"/>
        <v>0</v>
      </c>
    </row>
    <row r="176" spans="1:9" s="57" customFormat="1" x14ac:dyDescent="0.25">
      <c r="A176" s="55">
        <v>4221</v>
      </c>
      <c r="B176" s="147" t="s">
        <v>157</v>
      </c>
      <c r="C176" s="147"/>
      <c r="D176" s="147"/>
      <c r="E176" s="147"/>
      <c r="F176" s="147"/>
      <c r="G176" s="56">
        <f t="shared" ref="G176:I176" si="62">SUM(G177)</f>
        <v>0</v>
      </c>
      <c r="H176" s="56">
        <f t="shared" si="62"/>
        <v>0</v>
      </c>
      <c r="I176" s="56">
        <f t="shared" si="62"/>
        <v>0</v>
      </c>
    </row>
    <row r="177" spans="1:9" s="57" customFormat="1" x14ac:dyDescent="0.25">
      <c r="A177" s="57">
        <v>42211</v>
      </c>
      <c r="B177" s="153" t="s">
        <v>158</v>
      </c>
      <c r="C177" s="153"/>
      <c r="D177" s="153"/>
      <c r="E177" s="153"/>
      <c r="F177" s="153"/>
      <c r="G177" s="59">
        <v>0</v>
      </c>
      <c r="H177" s="59">
        <v>0</v>
      </c>
      <c r="I177" s="59">
        <v>0</v>
      </c>
    </row>
    <row r="178" spans="1:9" s="57" customFormat="1" x14ac:dyDescent="0.25">
      <c r="A178" s="55">
        <v>4226</v>
      </c>
      <c r="B178" s="147" t="s">
        <v>159</v>
      </c>
      <c r="C178" s="147"/>
      <c r="D178" s="147"/>
      <c r="E178" s="147"/>
      <c r="F178" s="147"/>
      <c r="G178" s="56">
        <f t="shared" ref="G178:I178" si="63">SUM(G179)</f>
        <v>0</v>
      </c>
      <c r="H178" s="56">
        <f t="shared" si="63"/>
        <v>0</v>
      </c>
      <c r="I178" s="56">
        <f t="shared" si="63"/>
        <v>0</v>
      </c>
    </row>
    <row r="179" spans="1:9" s="57" customFormat="1" x14ac:dyDescent="0.25">
      <c r="A179" s="57">
        <v>42261</v>
      </c>
      <c r="B179" s="153" t="s">
        <v>160</v>
      </c>
      <c r="C179" s="153"/>
      <c r="D179" s="153"/>
      <c r="E179" s="153"/>
      <c r="F179" s="153"/>
      <c r="G179" s="59">
        <v>0</v>
      </c>
      <c r="H179" s="59">
        <v>0</v>
      </c>
      <c r="I179" s="59">
        <v>0</v>
      </c>
    </row>
    <row r="180" spans="1:9" s="67" customFormat="1" x14ac:dyDescent="0.25">
      <c r="A180" s="53">
        <v>424</v>
      </c>
      <c r="B180" s="146" t="s">
        <v>161</v>
      </c>
      <c r="C180" s="146"/>
      <c r="D180" s="146"/>
      <c r="E180" s="146"/>
      <c r="F180" s="146"/>
      <c r="G180" s="54">
        <f t="shared" ref="G180:I180" si="64">SUM(G181)</f>
        <v>9290</v>
      </c>
      <c r="H180" s="54">
        <f t="shared" si="64"/>
        <v>9954</v>
      </c>
      <c r="I180" s="54">
        <f t="shared" si="64"/>
        <v>10618</v>
      </c>
    </row>
    <row r="181" spans="1:9" s="26" customFormat="1" x14ac:dyDescent="0.25">
      <c r="A181" s="55">
        <v>4241</v>
      </c>
      <c r="B181" s="147" t="s">
        <v>162</v>
      </c>
      <c r="C181" s="147"/>
      <c r="D181" s="147"/>
      <c r="E181" s="147"/>
      <c r="F181" s="147"/>
      <c r="G181" s="56">
        <f t="shared" ref="G181:I181" si="65">SUM(G182:G183)</f>
        <v>9290</v>
      </c>
      <c r="H181" s="56">
        <f t="shared" si="65"/>
        <v>9954</v>
      </c>
      <c r="I181" s="56">
        <f t="shared" si="65"/>
        <v>10618</v>
      </c>
    </row>
    <row r="182" spans="1:9" s="26" customFormat="1" x14ac:dyDescent="0.25">
      <c r="A182" s="57">
        <v>42411</v>
      </c>
      <c r="B182" s="153" t="s">
        <v>163</v>
      </c>
      <c r="C182" s="153"/>
      <c r="D182" s="153"/>
      <c r="E182" s="153"/>
      <c r="F182" s="153"/>
      <c r="G182" s="59">
        <v>199</v>
      </c>
      <c r="H182" s="59">
        <v>199</v>
      </c>
      <c r="I182" s="59">
        <v>199</v>
      </c>
    </row>
    <row r="183" spans="1:9" s="26" customFormat="1" x14ac:dyDescent="0.25">
      <c r="A183" s="57">
        <v>42415</v>
      </c>
      <c r="B183" s="153" t="s">
        <v>257</v>
      </c>
      <c r="C183" s="153"/>
      <c r="D183" s="153"/>
      <c r="E183" s="153"/>
      <c r="F183" s="153"/>
      <c r="G183" s="59">
        <v>9091</v>
      </c>
      <c r="H183" s="59">
        <v>9755</v>
      </c>
      <c r="I183" s="59">
        <v>10419</v>
      </c>
    </row>
    <row r="184" spans="1:9" s="57" customFormat="1" x14ac:dyDescent="0.25">
      <c r="B184" s="97"/>
      <c r="C184" s="97"/>
      <c r="D184" s="97"/>
      <c r="E184" s="97"/>
      <c r="F184" s="97"/>
      <c r="G184" s="60"/>
      <c r="H184" s="61"/>
      <c r="I184" s="61"/>
    </row>
    <row r="185" spans="1:9" ht="15" customHeight="1" x14ac:dyDescent="0.25">
      <c r="A185" s="163" t="s">
        <v>284</v>
      </c>
      <c r="B185" s="163"/>
      <c r="C185" s="163"/>
      <c r="D185" s="163"/>
      <c r="E185" s="163"/>
      <c r="F185" s="163"/>
      <c r="G185" s="163"/>
      <c r="H185" s="163"/>
      <c r="I185" s="163"/>
    </row>
    <row r="186" spans="1:9" s="26" customFormat="1" x14ac:dyDescent="0.25">
      <c r="A186" s="49" t="s">
        <v>132</v>
      </c>
      <c r="B186" s="144" t="s">
        <v>71</v>
      </c>
      <c r="C186" s="144"/>
      <c r="D186" s="144"/>
      <c r="E186" s="144"/>
      <c r="F186" s="144"/>
      <c r="G186" s="50">
        <f t="shared" ref="G186:I186" si="66">SUM(G187+G198+G212)</f>
        <v>59725</v>
      </c>
      <c r="H186" s="50">
        <f t="shared" si="66"/>
        <v>26544</v>
      </c>
      <c r="I186" s="50">
        <f t="shared" si="66"/>
        <v>26544</v>
      </c>
    </row>
    <row r="187" spans="1:9" s="26" customFormat="1" x14ac:dyDescent="0.25">
      <c r="A187" s="51" t="s">
        <v>164</v>
      </c>
      <c r="B187" s="154" t="s">
        <v>285</v>
      </c>
      <c r="C187" s="154"/>
      <c r="D187" s="154"/>
      <c r="E187" s="154"/>
      <c r="F187" s="154"/>
      <c r="G187" s="52">
        <f t="shared" ref="G187:I187" si="67">SUM(G188)</f>
        <v>26544</v>
      </c>
      <c r="H187" s="52">
        <f t="shared" si="67"/>
        <v>26544</v>
      </c>
      <c r="I187" s="52">
        <f t="shared" si="67"/>
        <v>26544</v>
      </c>
    </row>
    <row r="188" spans="1:9" s="26" customFormat="1" x14ac:dyDescent="0.25">
      <c r="A188" s="53">
        <v>3</v>
      </c>
      <c r="B188" s="146" t="s">
        <v>12</v>
      </c>
      <c r="C188" s="146"/>
      <c r="D188" s="146"/>
      <c r="E188" s="146"/>
      <c r="F188" s="146"/>
      <c r="G188" s="54">
        <f t="shared" ref="G188:I188" si="68">SUM(G189+G194)</f>
        <v>26544</v>
      </c>
      <c r="H188" s="54">
        <f t="shared" si="68"/>
        <v>26544</v>
      </c>
      <c r="I188" s="54">
        <f t="shared" si="68"/>
        <v>26544</v>
      </c>
    </row>
    <row r="189" spans="1:9" x14ac:dyDescent="0.25">
      <c r="A189" s="53">
        <v>32</v>
      </c>
      <c r="B189" s="146" t="s">
        <v>16</v>
      </c>
      <c r="C189" s="146"/>
      <c r="D189" s="146"/>
      <c r="E189" s="146"/>
      <c r="F189" s="146"/>
      <c r="G189" s="54">
        <f t="shared" ref="G189:I190" si="69">SUM(G190)</f>
        <v>14798</v>
      </c>
      <c r="H189" s="54">
        <f t="shared" si="69"/>
        <v>14798</v>
      </c>
      <c r="I189" s="54">
        <f t="shared" si="69"/>
        <v>14798</v>
      </c>
    </row>
    <row r="190" spans="1:9" s="67" customFormat="1" x14ac:dyDescent="0.25">
      <c r="A190" s="53">
        <v>322</v>
      </c>
      <c r="B190" s="146" t="s">
        <v>165</v>
      </c>
      <c r="C190" s="146"/>
      <c r="D190" s="146"/>
      <c r="E190" s="146"/>
      <c r="F190" s="146"/>
      <c r="G190" s="54">
        <f t="shared" si="69"/>
        <v>14798</v>
      </c>
      <c r="H190" s="54">
        <f t="shared" si="69"/>
        <v>14798</v>
      </c>
      <c r="I190" s="54">
        <f t="shared" si="69"/>
        <v>14798</v>
      </c>
    </row>
    <row r="191" spans="1:9" s="57" customFormat="1" x14ac:dyDescent="0.25">
      <c r="A191" s="55">
        <v>3222</v>
      </c>
      <c r="B191" s="147" t="s">
        <v>41</v>
      </c>
      <c r="C191" s="147"/>
      <c r="D191" s="147"/>
      <c r="E191" s="147"/>
      <c r="F191" s="147"/>
      <c r="G191" s="56">
        <f t="shared" ref="G191:I191" si="70">SUM(G192+G193)</f>
        <v>14798</v>
      </c>
      <c r="H191" s="56">
        <f t="shared" si="70"/>
        <v>14798</v>
      </c>
      <c r="I191" s="56">
        <f t="shared" si="70"/>
        <v>14798</v>
      </c>
    </row>
    <row r="192" spans="1:9" s="57" customFormat="1" x14ac:dyDescent="0.25">
      <c r="A192" s="57">
        <v>32222</v>
      </c>
      <c r="B192" s="153" t="s">
        <v>166</v>
      </c>
      <c r="C192" s="153"/>
      <c r="D192" s="153"/>
      <c r="E192" s="153"/>
      <c r="F192" s="153"/>
      <c r="G192" s="59">
        <v>0</v>
      </c>
      <c r="H192" s="59">
        <v>0</v>
      </c>
      <c r="I192" s="59">
        <v>0</v>
      </c>
    </row>
    <row r="193" spans="1:12" s="57" customFormat="1" x14ac:dyDescent="0.25">
      <c r="A193" s="57">
        <v>32999</v>
      </c>
      <c r="B193" s="153" t="s">
        <v>146</v>
      </c>
      <c r="C193" s="153"/>
      <c r="D193" s="153"/>
      <c r="E193" s="153"/>
      <c r="F193" s="153"/>
      <c r="G193" s="59">
        <v>14798</v>
      </c>
      <c r="H193" s="59">
        <v>14798</v>
      </c>
      <c r="I193" s="59">
        <v>14798</v>
      </c>
    </row>
    <row r="194" spans="1:12" x14ac:dyDescent="0.25">
      <c r="A194" s="53">
        <v>37</v>
      </c>
      <c r="B194" s="146" t="s">
        <v>25</v>
      </c>
      <c r="C194" s="146"/>
      <c r="D194" s="146"/>
      <c r="E194" s="146"/>
      <c r="F194" s="146"/>
      <c r="G194" s="54">
        <f t="shared" ref="G194:I196" si="71">SUM(G195)</f>
        <v>11746</v>
      </c>
      <c r="H194" s="54">
        <f t="shared" si="71"/>
        <v>11746</v>
      </c>
      <c r="I194" s="54">
        <f t="shared" si="71"/>
        <v>11746</v>
      </c>
    </row>
    <row r="195" spans="1:12" s="67" customFormat="1" x14ac:dyDescent="0.25">
      <c r="A195" s="53">
        <v>372</v>
      </c>
      <c r="B195" s="146" t="s">
        <v>167</v>
      </c>
      <c r="C195" s="146"/>
      <c r="D195" s="146"/>
      <c r="E195" s="146"/>
      <c r="F195" s="146"/>
      <c r="G195" s="54">
        <f t="shared" si="71"/>
        <v>11746</v>
      </c>
      <c r="H195" s="54">
        <f t="shared" si="71"/>
        <v>11746</v>
      </c>
      <c r="I195" s="54">
        <f t="shared" si="71"/>
        <v>11746</v>
      </c>
    </row>
    <row r="196" spans="1:12" s="57" customFormat="1" x14ac:dyDescent="0.25">
      <c r="A196" s="55">
        <v>3722</v>
      </c>
      <c r="B196" s="147" t="s">
        <v>168</v>
      </c>
      <c r="C196" s="147"/>
      <c r="D196" s="147"/>
      <c r="E196" s="147"/>
      <c r="F196" s="147"/>
      <c r="G196" s="56">
        <f t="shared" si="71"/>
        <v>11746</v>
      </c>
      <c r="H196" s="56">
        <f t="shared" si="71"/>
        <v>11746</v>
      </c>
      <c r="I196" s="56">
        <f t="shared" si="71"/>
        <v>11746</v>
      </c>
    </row>
    <row r="197" spans="1:12" s="57" customFormat="1" x14ac:dyDescent="0.25">
      <c r="A197" s="57">
        <v>37229</v>
      </c>
      <c r="B197" s="153" t="s">
        <v>169</v>
      </c>
      <c r="C197" s="153"/>
      <c r="D197" s="153"/>
      <c r="E197" s="153"/>
      <c r="F197" s="153"/>
      <c r="G197" s="59">
        <v>11746</v>
      </c>
      <c r="H197" s="59">
        <v>11746</v>
      </c>
      <c r="I197" s="59">
        <v>11746</v>
      </c>
      <c r="L197" s="57" t="s">
        <v>27</v>
      </c>
    </row>
    <row r="198" spans="1:12" x14ac:dyDescent="0.25">
      <c r="A198" s="51" t="s">
        <v>170</v>
      </c>
      <c r="B198" s="145" t="s">
        <v>285</v>
      </c>
      <c r="C198" s="145"/>
      <c r="D198" s="145"/>
      <c r="E198" s="145"/>
      <c r="F198" s="145"/>
      <c r="G198" s="52">
        <f t="shared" ref="G198:I200" si="72">SUM(G199)</f>
        <v>33181</v>
      </c>
      <c r="H198" s="52">
        <f t="shared" si="72"/>
        <v>0</v>
      </c>
      <c r="I198" s="52">
        <f t="shared" si="72"/>
        <v>0</v>
      </c>
    </row>
    <row r="199" spans="1:12" s="26" customFormat="1" x14ac:dyDescent="0.25">
      <c r="A199" s="53">
        <v>4</v>
      </c>
      <c r="B199" s="146" t="s">
        <v>5</v>
      </c>
      <c r="C199" s="146"/>
      <c r="D199" s="146"/>
      <c r="E199" s="146"/>
      <c r="F199" s="146"/>
      <c r="G199" s="54">
        <f>SUM(G207)</f>
        <v>33181</v>
      </c>
      <c r="H199" s="54">
        <f t="shared" si="72"/>
        <v>0</v>
      </c>
      <c r="I199" s="54">
        <f t="shared" si="72"/>
        <v>0</v>
      </c>
    </row>
    <row r="200" spans="1:12" x14ac:dyDescent="0.25">
      <c r="A200" s="53">
        <v>42</v>
      </c>
      <c r="B200" s="146" t="s">
        <v>22</v>
      </c>
      <c r="C200" s="146"/>
      <c r="D200" s="146"/>
      <c r="E200" s="146"/>
      <c r="F200" s="146"/>
      <c r="G200" s="54">
        <f t="shared" si="72"/>
        <v>0</v>
      </c>
      <c r="H200" s="54">
        <f t="shared" si="72"/>
        <v>0</v>
      </c>
      <c r="I200" s="54">
        <f t="shared" si="72"/>
        <v>0</v>
      </c>
    </row>
    <row r="201" spans="1:12" s="67" customFormat="1" x14ac:dyDescent="0.25">
      <c r="A201" s="53">
        <v>424</v>
      </c>
      <c r="B201" s="146" t="s">
        <v>161</v>
      </c>
      <c r="C201" s="146"/>
      <c r="D201" s="146"/>
      <c r="E201" s="146"/>
      <c r="F201" s="146"/>
      <c r="G201" s="54">
        <f t="shared" ref="G201:I201" si="73">SUM(G202+G204)</f>
        <v>0</v>
      </c>
      <c r="H201" s="54">
        <f t="shared" si="73"/>
        <v>0</v>
      </c>
      <c r="I201" s="54">
        <f t="shared" si="73"/>
        <v>0</v>
      </c>
    </row>
    <row r="202" spans="1:12" s="57" customFormat="1" x14ac:dyDescent="0.25">
      <c r="A202" s="55">
        <v>4241</v>
      </c>
      <c r="B202" s="147" t="s">
        <v>162</v>
      </c>
      <c r="C202" s="147"/>
      <c r="D202" s="147"/>
      <c r="E202" s="147"/>
      <c r="F202" s="147"/>
      <c r="G202" s="56">
        <f t="shared" ref="G202:I202" si="74">SUM(G203)</f>
        <v>0</v>
      </c>
      <c r="H202" s="56">
        <f t="shared" si="74"/>
        <v>0</v>
      </c>
      <c r="I202" s="56">
        <f t="shared" si="74"/>
        <v>0</v>
      </c>
    </row>
    <row r="203" spans="1:12" s="57" customFormat="1" x14ac:dyDescent="0.25">
      <c r="A203" s="57">
        <v>42411</v>
      </c>
      <c r="B203" s="153" t="s">
        <v>163</v>
      </c>
      <c r="C203" s="153"/>
      <c r="D203" s="153"/>
      <c r="E203" s="153"/>
      <c r="F203" s="153"/>
      <c r="G203" s="59">
        <v>0</v>
      </c>
      <c r="H203" s="59">
        <v>0</v>
      </c>
      <c r="I203" s="59">
        <v>0</v>
      </c>
    </row>
    <row r="204" spans="1:12" s="57" customFormat="1" x14ac:dyDescent="0.25">
      <c r="A204" s="55">
        <v>4227</v>
      </c>
      <c r="B204" s="147" t="s">
        <v>171</v>
      </c>
      <c r="C204" s="147"/>
      <c r="D204" s="147"/>
      <c r="E204" s="147"/>
      <c r="F204" s="147"/>
      <c r="G204" s="56">
        <f>SUM(G205:G206)</f>
        <v>0</v>
      </c>
      <c r="H204" s="56">
        <f t="shared" ref="H204" si="75">SUM(H205:H211)</f>
        <v>0</v>
      </c>
      <c r="I204" s="62">
        <f>SUM(I205:I206)</f>
        <v>0</v>
      </c>
    </row>
    <row r="205" spans="1:12" s="57" customFormat="1" x14ac:dyDescent="0.25">
      <c r="A205" s="57">
        <v>42272</v>
      </c>
      <c r="B205" s="153" t="s">
        <v>172</v>
      </c>
      <c r="C205" s="153"/>
      <c r="D205" s="153"/>
      <c r="E205" s="153"/>
      <c r="F205" s="153"/>
      <c r="G205" s="59">
        <v>0</v>
      </c>
      <c r="H205" s="59">
        <v>0</v>
      </c>
      <c r="I205" s="59">
        <v>0</v>
      </c>
    </row>
    <row r="206" spans="1:12" s="57" customFormat="1" x14ac:dyDescent="0.25">
      <c r="A206" s="57">
        <v>42273</v>
      </c>
      <c r="B206" s="101" t="s">
        <v>173</v>
      </c>
      <c r="C206" s="101"/>
      <c r="D206" s="101"/>
      <c r="E206" s="101"/>
      <c r="F206" s="101"/>
      <c r="G206" s="59">
        <v>0</v>
      </c>
      <c r="H206" s="59">
        <v>0</v>
      </c>
      <c r="I206" s="59">
        <v>0</v>
      </c>
    </row>
    <row r="207" spans="1:12" s="57" customFormat="1" x14ac:dyDescent="0.25">
      <c r="A207" s="55">
        <v>45</v>
      </c>
      <c r="B207" s="100" t="s">
        <v>292</v>
      </c>
      <c r="C207" s="100"/>
      <c r="D207" s="100"/>
      <c r="E207" s="100"/>
      <c r="F207" s="100"/>
      <c r="G207" s="62">
        <f t="shared" ref="G207:I209" si="76">G208</f>
        <v>33181</v>
      </c>
      <c r="H207" s="62">
        <f t="shared" si="76"/>
        <v>0</v>
      </c>
      <c r="I207" s="62">
        <f t="shared" si="76"/>
        <v>0</v>
      </c>
    </row>
    <row r="208" spans="1:12" s="57" customFormat="1" x14ac:dyDescent="0.25">
      <c r="A208" s="55">
        <v>451</v>
      </c>
      <c r="B208" s="100" t="s">
        <v>293</v>
      </c>
      <c r="C208" s="100"/>
      <c r="D208" s="100"/>
      <c r="E208" s="100"/>
      <c r="F208" s="100"/>
      <c r="G208" s="62">
        <f t="shared" si="76"/>
        <v>33181</v>
      </c>
      <c r="H208" s="62">
        <f t="shared" si="76"/>
        <v>0</v>
      </c>
      <c r="I208" s="62">
        <f t="shared" si="76"/>
        <v>0</v>
      </c>
    </row>
    <row r="209" spans="1:9" s="57" customFormat="1" x14ac:dyDescent="0.25">
      <c r="A209" s="55">
        <v>4511</v>
      </c>
      <c r="B209" s="100" t="s">
        <v>287</v>
      </c>
      <c r="C209" s="100"/>
      <c r="D209" s="100"/>
      <c r="E209" s="100"/>
      <c r="F209" s="100"/>
      <c r="G209" s="62">
        <f t="shared" si="76"/>
        <v>33181</v>
      </c>
      <c r="H209" s="62">
        <f t="shared" si="76"/>
        <v>0</v>
      </c>
      <c r="I209" s="62">
        <f t="shared" si="76"/>
        <v>0</v>
      </c>
    </row>
    <row r="210" spans="1:9" s="57" customFormat="1" x14ac:dyDescent="0.25">
      <c r="A210" s="57">
        <v>45111</v>
      </c>
      <c r="B210" s="101" t="s">
        <v>287</v>
      </c>
      <c r="C210" s="101"/>
      <c r="D210" s="101"/>
      <c r="E210" s="101"/>
      <c r="F210" s="101"/>
      <c r="G210" s="59">
        <v>33181</v>
      </c>
      <c r="H210" s="59">
        <v>0</v>
      </c>
      <c r="I210" s="59">
        <v>0</v>
      </c>
    </row>
    <row r="211" spans="1:9" s="57" customFormat="1" x14ac:dyDescent="0.25">
      <c r="B211" s="153"/>
      <c r="C211" s="153"/>
      <c r="D211" s="153"/>
      <c r="E211" s="153"/>
      <c r="F211" s="153"/>
      <c r="G211" s="59"/>
      <c r="H211" s="59"/>
      <c r="I211" s="59"/>
    </row>
    <row r="212" spans="1:9" s="26" customFormat="1" x14ac:dyDescent="0.25">
      <c r="A212" s="51" t="s">
        <v>174</v>
      </c>
      <c r="B212" s="145" t="s">
        <v>175</v>
      </c>
      <c r="C212" s="145"/>
      <c r="D212" s="145"/>
      <c r="E212" s="145"/>
      <c r="F212" s="145"/>
      <c r="G212" s="52">
        <f t="shared" ref="G212:I216" si="77">SUM(G213)</f>
        <v>0</v>
      </c>
      <c r="H212" s="52">
        <f t="shared" si="77"/>
        <v>0</v>
      </c>
      <c r="I212" s="52">
        <f t="shared" si="77"/>
        <v>0</v>
      </c>
    </row>
    <row r="213" spans="1:9" s="26" customFormat="1" x14ac:dyDescent="0.25">
      <c r="A213" s="53">
        <v>3</v>
      </c>
      <c r="B213" s="146" t="s">
        <v>12</v>
      </c>
      <c r="C213" s="146"/>
      <c r="D213" s="146"/>
      <c r="E213" s="146"/>
      <c r="F213" s="146"/>
      <c r="G213" s="54">
        <f t="shared" si="77"/>
        <v>0</v>
      </c>
      <c r="H213" s="54">
        <f t="shared" si="77"/>
        <v>0</v>
      </c>
      <c r="I213" s="54">
        <f t="shared" si="77"/>
        <v>0</v>
      </c>
    </row>
    <row r="214" spans="1:9" x14ac:dyDescent="0.25">
      <c r="A214" s="53">
        <v>32</v>
      </c>
      <c r="B214" s="146" t="s">
        <v>16</v>
      </c>
      <c r="C214" s="146"/>
      <c r="D214" s="146"/>
      <c r="E214" s="146"/>
      <c r="F214" s="146"/>
      <c r="G214" s="54">
        <f t="shared" si="77"/>
        <v>0</v>
      </c>
      <c r="H214" s="54">
        <f t="shared" si="77"/>
        <v>0</v>
      </c>
      <c r="I214" s="54">
        <f t="shared" si="77"/>
        <v>0</v>
      </c>
    </row>
    <row r="215" spans="1:9" s="57" customFormat="1" x14ac:dyDescent="0.25">
      <c r="A215" s="68">
        <v>322</v>
      </c>
      <c r="B215" s="167" t="s">
        <v>165</v>
      </c>
      <c r="C215" s="167"/>
      <c r="D215" s="167"/>
      <c r="E215" s="167"/>
      <c r="F215" s="167"/>
      <c r="G215" s="54">
        <f t="shared" si="77"/>
        <v>0</v>
      </c>
      <c r="H215" s="54">
        <f t="shared" si="77"/>
        <v>0</v>
      </c>
      <c r="I215" s="54">
        <f t="shared" si="77"/>
        <v>0</v>
      </c>
    </row>
    <row r="216" spans="1:9" x14ac:dyDescent="0.25">
      <c r="A216" s="55">
        <v>3222</v>
      </c>
      <c r="B216" s="147" t="s">
        <v>41</v>
      </c>
      <c r="C216" s="147"/>
      <c r="D216" s="147"/>
      <c r="E216" s="147"/>
      <c r="F216" s="147"/>
      <c r="G216" s="56">
        <f t="shared" si="77"/>
        <v>0</v>
      </c>
      <c r="H216" s="56">
        <f t="shared" si="77"/>
        <v>0</v>
      </c>
      <c r="I216" s="56">
        <f t="shared" si="77"/>
        <v>0</v>
      </c>
    </row>
    <row r="217" spans="1:9" x14ac:dyDescent="0.25">
      <c r="A217" s="57">
        <v>32224</v>
      </c>
      <c r="B217" s="153" t="s">
        <v>166</v>
      </c>
      <c r="C217" s="153"/>
      <c r="D217" s="153"/>
      <c r="E217" s="153"/>
      <c r="F217" s="153"/>
      <c r="G217" s="59">
        <v>0</v>
      </c>
      <c r="H217" s="59">
        <v>0</v>
      </c>
      <c r="I217" s="59">
        <v>0</v>
      </c>
    </row>
    <row r="218" spans="1:9" x14ac:dyDescent="0.25">
      <c r="A218" s="57"/>
      <c r="B218" s="97"/>
      <c r="C218" s="97"/>
      <c r="D218" s="97"/>
      <c r="E218" s="97"/>
      <c r="F218" s="97"/>
      <c r="G218" s="60"/>
      <c r="H218" s="61"/>
      <c r="I218" s="61"/>
    </row>
    <row r="219" spans="1:9" ht="15" customHeight="1" x14ac:dyDescent="0.25">
      <c r="A219" s="163" t="s">
        <v>176</v>
      </c>
      <c r="B219" s="163"/>
      <c r="C219" s="163"/>
      <c r="D219" s="163"/>
      <c r="E219" s="163"/>
      <c r="F219" s="163"/>
      <c r="G219" s="163"/>
      <c r="H219" s="163"/>
      <c r="I219" s="163"/>
    </row>
    <row r="220" spans="1:9" s="26" customFormat="1" x14ac:dyDescent="0.25">
      <c r="A220" s="49" t="s">
        <v>177</v>
      </c>
      <c r="B220" s="144" t="s">
        <v>178</v>
      </c>
      <c r="C220" s="144"/>
      <c r="D220" s="144"/>
      <c r="E220" s="144"/>
      <c r="F220" s="144"/>
      <c r="G220" s="50">
        <f>SUM(G221+G307+G330+G338+G346)</f>
        <v>0</v>
      </c>
      <c r="H220" s="50">
        <f>SUM(H221+H307+H330+H338+H346)</f>
        <v>0</v>
      </c>
      <c r="I220" s="50">
        <f>SUM(I221+I307+I330+I338+I346)</f>
        <v>0</v>
      </c>
    </row>
    <row r="221" spans="1:9" s="26" customFormat="1" x14ac:dyDescent="0.25">
      <c r="A221" s="51" t="s">
        <v>174</v>
      </c>
      <c r="B221" s="145" t="s">
        <v>179</v>
      </c>
      <c r="C221" s="145"/>
      <c r="D221" s="145"/>
      <c r="E221" s="145"/>
      <c r="F221" s="145"/>
      <c r="G221" s="52">
        <f t="shared" ref="G221:I221" si="78">SUM(G222)</f>
        <v>0</v>
      </c>
      <c r="H221" s="52">
        <f t="shared" si="78"/>
        <v>0</v>
      </c>
      <c r="I221" s="52">
        <f t="shared" si="78"/>
        <v>0</v>
      </c>
    </row>
    <row r="222" spans="1:9" s="26" customFormat="1" x14ac:dyDescent="0.25">
      <c r="A222" s="53">
        <v>3</v>
      </c>
      <c r="B222" s="146" t="s">
        <v>13</v>
      </c>
      <c r="C222" s="146"/>
      <c r="D222" s="146"/>
      <c r="E222" s="146"/>
      <c r="F222" s="146"/>
      <c r="G222" s="54">
        <f>SUM(G223+G300)</f>
        <v>0</v>
      </c>
      <c r="H222" s="54">
        <f>SUM(H223+H300)</f>
        <v>0</v>
      </c>
      <c r="I222" s="54">
        <f>SUM(I223+I300)</f>
        <v>0</v>
      </c>
    </row>
    <row r="223" spans="1:9" s="26" customFormat="1" x14ac:dyDescent="0.25">
      <c r="A223" s="53">
        <v>32</v>
      </c>
      <c r="B223" s="146" t="s">
        <v>16</v>
      </c>
      <c r="C223" s="146"/>
      <c r="D223" s="146"/>
      <c r="E223" s="146"/>
      <c r="F223" s="146"/>
      <c r="G223" s="54">
        <f>SUM(G224+G234+G256+G288)</f>
        <v>0</v>
      </c>
      <c r="H223" s="54">
        <f>SUM(H224+H234+H256+H288)</f>
        <v>0</v>
      </c>
      <c r="I223" s="54">
        <f>SUM(I224+I234+I256+I288)</f>
        <v>0</v>
      </c>
    </row>
    <row r="224" spans="1:9" s="67" customFormat="1" x14ac:dyDescent="0.25">
      <c r="A224" s="53">
        <v>321</v>
      </c>
      <c r="B224" s="146" t="s">
        <v>144</v>
      </c>
      <c r="C224" s="146"/>
      <c r="D224" s="146"/>
      <c r="E224" s="146"/>
      <c r="F224" s="146"/>
      <c r="G224" s="54">
        <f t="shared" ref="G224:I224" si="79">SUM(G225+G228+G231)</f>
        <v>0</v>
      </c>
      <c r="H224" s="54">
        <f t="shared" si="79"/>
        <v>0</v>
      </c>
      <c r="I224" s="54">
        <f t="shared" si="79"/>
        <v>0</v>
      </c>
    </row>
    <row r="225" spans="1:9" s="57" customFormat="1" x14ac:dyDescent="0.25">
      <c r="A225" s="55">
        <v>3211</v>
      </c>
      <c r="B225" s="147" t="s">
        <v>180</v>
      </c>
      <c r="C225" s="147"/>
      <c r="D225" s="147"/>
      <c r="E225" s="147"/>
      <c r="F225" s="147"/>
      <c r="G225" s="56">
        <f t="shared" ref="G225:I225" si="80">SUM(G226:G227)</f>
        <v>0</v>
      </c>
      <c r="H225" s="56">
        <f t="shared" si="80"/>
        <v>0</v>
      </c>
      <c r="I225" s="56">
        <f t="shared" si="80"/>
        <v>0</v>
      </c>
    </row>
    <row r="226" spans="1:9" s="57" customFormat="1" x14ac:dyDescent="0.25">
      <c r="A226" s="57">
        <v>32111</v>
      </c>
      <c r="B226" s="153" t="s">
        <v>181</v>
      </c>
      <c r="C226" s="153"/>
      <c r="D226" s="153"/>
      <c r="E226" s="153"/>
      <c r="F226" s="153"/>
      <c r="G226" s="59"/>
      <c r="H226" s="59"/>
      <c r="I226" s="59"/>
    </row>
    <row r="227" spans="1:9" s="57" customFormat="1" x14ac:dyDescent="0.25">
      <c r="A227" s="80">
        <v>32115</v>
      </c>
      <c r="B227" s="168" t="s">
        <v>182</v>
      </c>
      <c r="C227" s="168"/>
      <c r="D227" s="168"/>
      <c r="E227" s="168"/>
      <c r="F227" s="168"/>
      <c r="G227" s="81"/>
      <c r="H227" s="81"/>
      <c r="I227" s="81"/>
    </row>
    <row r="228" spans="1:9" s="57" customFormat="1" x14ac:dyDescent="0.25">
      <c r="A228" s="55">
        <v>3213</v>
      </c>
      <c r="B228" s="147" t="s">
        <v>183</v>
      </c>
      <c r="C228" s="147"/>
      <c r="D228" s="147"/>
      <c r="E228" s="147"/>
      <c r="F228" s="147"/>
      <c r="G228" s="56">
        <f t="shared" ref="G228:I228" si="81">SUM(G229:G230)</f>
        <v>0</v>
      </c>
      <c r="H228" s="56">
        <f t="shared" si="81"/>
        <v>0</v>
      </c>
      <c r="I228" s="56">
        <f t="shared" si="81"/>
        <v>0</v>
      </c>
    </row>
    <row r="229" spans="1:9" x14ac:dyDescent="0.25">
      <c r="A229" s="57">
        <v>32131</v>
      </c>
      <c r="B229" s="153" t="s">
        <v>184</v>
      </c>
      <c r="C229" s="153"/>
      <c r="D229" s="153"/>
      <c r="E229" s="153"/>
      <c r="F229" s="153"/>
      <c r="G229" s="59"/>
      <c r="H229" s="59"/>
      <c r="I229" s="59"/>
    </row>
    <row r="230" spans="1:9" x14ac:dyDescent="0.25">
      <c r="A230" s="57">
        <v>32132</v>
      </c>
      <c r="B230" s="153" t="s">
        <v>185</v>
      </c>
      <c r="C230" s="153"/>
      <c r="D230" s="153"/>
      <c r="E230" s="153"/>
      <c r="F230" s="153"/>
      <c r="G230" s="59"/>
      <c r="H230" s="59"/>
      <c r="I230" s="59"/>
    </row>
    <row r="231" spans="1:9" s="57" customFormat="1" x14ac:dyDescent="0.25">
      <c r="A231" s="55">
        <v>3214</v>
      </c>
      <c r="B231" s="147" t="s">
        <v>186</v>
      </c>
      <c r="C231" s="147"/>
      <c r="D231" s="147"/>
      <c r="E231" s="147"/>
      <c r="F231" s="147"/>
      <c r="G231" s="56">
        <f t="shared" ref="G231:I231" si="82">SUM(G232+G233)</f>
        <v>0</v>
      </c>
      <c r="H231" s="56">
        <f t="shared" si="82"/>
        <v>0</v>
      </c>
      <c r="I231" s="56">
        <f t="shared" si="82"/>
        <v>0</v>
      </c>
    </row>
    <row r="232" spans="1:9" x14ac:dyDescent="0.25">
      <c r="A232" s="57">
        <v>32141</v>
      </c>
      <c r="B232" s="153" t="s">
        <v>187</v>
      </c>
      <c r="C232" s="153"/>
      <c r="D232" s="153"/>
      <c r="E232" s="153"/>
      <c r="F232" s="153"/>
      <c r="G232" s="59"/>
      <c r="H232" s="59"/>
      <c r="I232" s="59"/>
    </row>
    <row r="233" spans="1:9" x14ac:dyDescent="0.25">
      <c r="A233" s="57">
        <v>32149</v>
      </c>
      <c r="B233" s="97" t="s">
        <v>186</v>
      </c>
      <c r="C233" s="97"/>
      <c r="D233" s="97"/>
      <c r="E233" s="97"/>
      <c r="F233" s="97"/>
      <c r="G233" s="59"/>
      <c r="H233" s="59"/>
      <c r="I233" s="59"/>
    </row>
    <row r="234" spans="1:9" s="67" customFormat="1" x14ac:dyDescent="0.25">
      <c r="A234" s="53">
        <v>322</v>
      </c>
      <c r="B234" s="146" t="s">
        <v>165</v>
      </c>
      <c r="C234" s="146"/>
      <c r="D234" s="146"/>
      <c r="E234" s="146"/>
      <c r="F234" s="146"/>
      <c r="G234" s="54">
        <f t="shared" ref="G234:I234" si="83">SUM(G235+G242+G244+G248+G252+G254)</f>
        <v>0</v>
      </c>
      <c r="H234" s="54">
        <f t="shared" si="83"/>
        <v>0</v>
      </c>
      <c r="I234" s="54">
        <f t="shared" si="83"/>
        <v>0</v>
      </c>
    </row>
    <row r="235" spans="1:9" s="57" customFormat="1" x14ac:dyDescent="0.25">
      <c r="A235" s="55">
        <v>3221</v>
      </c>
      <c r="B235" s="147" t="s">
        <v>188</v>
      </c>
      <c r="C235" s="147"/>
      <c r="D235" s="147"/>
      <c r="E235" s="147"/>
      <c r="F235" s="147"/>
      <c r="G235" s="56">
        <f t="shared" ref="G235:I235" si="84">SUM(G236:G241)</f>
        <v>0</v>
      </c>
      <c r="H235" s="56">
        <f t="shared" si="84"/>
        <v>0</v>
      </c>
      <c r="I235" s="56">
        <f t="shared" si="84"/>
        <v>0</v>
      </c>
    </row>
    <row r="236" spans="1:9" s="57" customFormat="1" x14ac:dyDescent="0.25">
      <c r="A236" s="57">
        <v>32211</v>
      </c>
      <c r="B236" s="153" t="s">
        <v>189</v>
      </c>
      <c r="C236" s="153"/>
      <c r="D236" s="153"/>
      <c r="E236" s="153"/>
      <c r="F236" s="153"/>
      <c r="G236" s="59"/>
      <c r="H236" s="59"/>
      <c r="I236" s="59"/>
    </row>
    <row r="237" spans="1:9" s="57" customFormat="1" x14ac:dyDescent="0.25">
      <c r="A237" s="57">
        <v>32212</v>
      </c>
      <c r="B237" s="153" t="s">
        <v>190</v>
      </c>
      <c r="C237" s="153"/>
      <c r="D237" s="153"/>
      <c r="E237" s="153"/>
      <c r="F237" s="153"/>
      <c r="G237" s="59"/>
      <c r="H237" s="59"/>
      <c r="I237" s="59"/>
    </row>
    <row r="238" spans="1:9" s="57" customFormat="1" x14ac:dyDescent="0.25">
      <c r="A238" s="57">
        <v>32214</v>
      </c>
      <c r="B238" s="153" t="s">
        <v>191</v>
      </c>
      <c r="C238" s="153"/>
      <c r="D238" s="153"/>
      <c r="E238" s="153"/>
      <c r="F238" s="153"/>
      <c r="G238" s="59"/>
      <c r="H238" s="59"/>
      <c r="I238" s="59"/>
    </row>
    <row r="239" spans="1:9" s="57" customFormat="1" x14ac:dyDescent="0.25">
      <c r="A239" s="57">
        <v>32216</v>
      </c>
      <c r="B239" s="153" t="s">
        <v>192</v>
      </c>
      <c r="C239" s="153"/>
      <c r="D239" s="153"/>
      <c r="E239" s="153"/>
      <c r="F239" s="153"/>
      <c r="G239" s="59"/>
      <c r="H239" s="59"/>
      <c r="I239" s="59"/>
    </row>
    <row r="240" spans="1:9" s="57" customFormat="1" x14ac:dyDescent="0.25">
      <c r="A240" s="57">
        <v>32219</v>
      </c>
      <c r="B240" s="153" t="s">
        <v>193</v>
      </c>
      <c r="C240" s="153"/>
      <c r="D240" s="153"/>
      <c r="E240" s="153"/>
      <c r="F240" s="153"/>
      <c r="G240" s="59"/>
      <c r="H240" s="59"/>
      <c r="I240" s="59"/>
    </row>
    <row r="241" spans="1:9" s="57" customFormat="1" x14ac:dyDescent="0.25">
      <c r="A241" s="57">
        <v>32222</v>
      </c>
      <c r="B241" s="97" t="s">
        <v>194</v>
      </c>
      <c r="C241" s="97"/>
      <c r="D241" s="97"/>
      <c r="E241" s="97"/>
      <c r="F241" s="97"/>
      <c r="G241" s="59"/>
      <c r="H241" s="59"/>
      <c r="I241" s="59"/>
    </row>
    <row r="242" spans="1:9" s="57" customFormat="1" x14ac:dyDescent="0.25">
      <c r="A242" s="55">
        <v>3222</v>
      </c>
      <c r="B242" s="147" t="s">
        <v>41</v>
      </c>
      <c r="C242" s="147"/>
      <c r="D242" s="147"/>
      <c r="E242" s="147"/>
      <c r="F242" s="147"/>
      <c r="G242" s="56">
        <f t="shared" ref="G242:I242" si="85">SUM(G243)</f>
        <v>0</v>
      </c>
      <c r="H242" s="56">
        <f t="shared" si="85"/>
        <v>0</v>
      </c>
      <c r="I242" s="56">
        <f t="shared" si="85"/>
        <v>0</v>
      </c>
    </row>
    <row r="243" spans="1:9" s="57" customFormat="1" x14ac:dyDescent="0.25">
      <c r="A243" s="57">
        <v>32224</v>
      </c>
      <c r="B243" s="153" t="s">
        <v>166</v>
      </c>
      <c r="C243" s="153"/>
      <c r="D243" s="153"/>
      <c r="E243" s="153"/>
      <c r="F243" s="153"/>
      <c r="G243" s="59">
        <v>0</v>
      </c>
      <c r="H243" s="59">
        <v>0</v>
      </c>
      <c r="I243" s="59">
        <v>0</v>
      </c>
    </row>
    <row r="244" spans="1:9" s="57" customFormat="1" x14ac:dyDescent="0.25">
      <c r="A244" s="55">
        <v>3223</v>
      </c>
      <c r="B244" s="147" t="s">
        <v>195</v>
      </c>
      <c r="C244" s="147"/>
      <c r="D244" s="147"/>
      <c r="E244" s="147"/>
      <c r="F244" s="147"/>
      <c r="G244" s="56">
        <f t="shared" ref="G244:I244" si="86">SUM(G245:G247)</f>
        <v>0</v>
      </c>
      <c r="H244" s="56">
        <f t="shared" si="86"/>
        <v>0</v>
      </c>
      <c r="I244" s="56">
        <f t="shared" si="86"/>
        <v>0</v>
      </c>
    </row>
    <row r="245" spans="1:9" s="57" customFormat="1" x14ac:dyDescent="0.25">
      <c r="A245" s="57">
        <v>32231</v>
      </c>
      <c r="B245" s="153" t="s">
        <v>196</v>
      </c>
      <c r="C245" s="153"/>
      <c r="D245" s="153"/>
      <c r="E245" s="153"/>
      <c r="F245" s="153"/>
      <c r="G245" s="59"/>
      <c r="H245" s="59"/>
      <c r="I245" s="59"/>
    </row>
    <row r="246" spans="1:9" s="57" customFormat="1" x14ac:dyDescent="0.25">
      <c r="A246" s="57">
        <v>32233</v>
      </c>
      <c r="B246" s="153" t="s">
        <v>197</v>
      </c>
      <c r="C246" s="153"/>
      <c r="D246" s="153"/>
      <c r="E246" s="153"/>
      <c r="F246" s="153"/>
      <c r="G246" s="59"/>
      <c r="H246" s="59"/>
      <c r="I246" s="59"/>
    </row>
    <row r="247" spans="1:9" s="57" customFormat="1" x14ac:dyDescent="0.25">
      <c r="A247" s="57">
        <v>32234</v>
      </c>
      <c r="B247" s="153" t="s">
        <v>198</v>
      </c>
      <c r="C247" s="153"/>
      <c r="D247" s="153"/>
      <c r="E247" s="153"/>
      <c r="F247" s="153"/>
      <c r="G247" s="59"/>
      <c r="H247" s="59"/>
      <c r="I247" s="59"/>
    </row>
    <row r="248" spans="1:9" s="57" customFormat="1" x14ac:dyDescent="0.25">
      <c r="A248" s="55">
        <v>3224</v>
      </c>
      <c r="B248" s="147" t="s">
        <v>199</v>
      </c>
      <c r="C248" s="147"/>
      <c r="D248" s="147"/>
      <c r="E248" s="147"/>
      <c r="F248" s="147"/>
      <c r="G248" s="56">
        <f t="shared" ref="G248:I248" si="87">SUM(G249:G251)</f>
        <v>0</v>
      </c>
      <c r="H248" s="56">
        <f t="shared" si="87"/>
        <v>0</v>
      </c>
      <c r="I248" s="56">
        <f t="shared" si="87"/>
        <v>0</v>
      </c>
    </row>
    <row r="249" spans="1:9" s="57" customFormat="1" x14ac:dyDescent="0.25">
      <c r="A249" s="57">
        <v>32241</v>
      </c>
      <c r="B249" s="153" t="s">
        <v>200</v>
      </c>
      <c r="C249" s="153"/>
      <c r="D249" s="153"/>
      <c r="E249" s="153"/>
      <c r="F249" s="153"/>
      <c r="G249" s="59"/>
      <c r="H249" s="59"/>
      <c r="I249" s="59"/>
    </row>
    <row r="250" spans="1:9" s="57" customFormat="1" x14ac:dyDescent="0.25">
      <c r="A250" s="57">
        <v>32242</v>
      </c>
      <c r="B250" s="153" t="s">
        <v>201</v>
      </c>
      <c r="C250" s="153"/>
      <c r="D250" s="153"/>
      <c r="E250" s="153"/>
      <c r="F250" s="153"/>
      <c r="G250" s="59"/>
      <c r="H250" s="59"/>
      <c r="I250" s="59"/>
    </row>
    <row r="251" spans="1:9" s="57" customFormat="1" x14ac:dyDescent="0.25">
      <c r="A251" s="57">
        <v>32244</v>
      </c>
      <c r="B251" s="153" t="s">
        <v>268</v>
      </c>
      <c r="C251" s="153"/>
      <c r="D251" s="153"/>
      <c r="E251" s="153"/>
      <c r="F251" s="153"/>
      <c r="G251" s="59"/>
      <c r="H251" s="59"/>
      <c r="I251" s="59"/>
    </row>
    <row r="252" spans="1:9" x14ac:dyDescent="0.25">
      <c r="A252" s="55">
        <v>3225</v>
      </c>
      <c r="B252" s="147" t="s">
        <v>202</v>
      </c>
      <c r="C252" s="147"/>
      <c r="D252" s="147"/>
      <c r="E252" s="147"/>
      <c r="F252" s="147"/>
      <c r="G252" s="56">
        <f t="shared" ref="G252:I252" si="88">SUM(G253)</f>
        <v>0</v>
      </c>
      <c r="H252" s="56">
        <f t="shared" si="88"/>
        <v>0</v>
      </c>
      <c r="I252" s="56">
        <f t="shared" si="88"/>
        <v>0</v>
      </c>
    </row>
    <row r="253" spans="1:9" x14ac:dyDescent="0.25">
      <c r="A253" s="57">
        <v>32251</v>
      </c>
      <c r="B253" s="153" t="s">
        <v>202</v>
      </c>
      <c r="C253" s="153"/>
      <c r="D253" s="153"/>
      <c r="E253" s="153"/>
      <c r="F253" s="153"/>
      <c r="G253" s="59"/>
      <c r="H253" s="59"/>
      <c r="I253" s="59"/>
    </row>
    <row r="254" spans="1:9" x14ac:dyDescent="0.25">
      <c r="A254" s="70">
        <v>3227</v>
      </c>
      <c r="B254" s="98" t="s">
        <v>203</v>
      </c>
      <c r="C254" s="98"/>
      <c r="D254" s="98"/>
      <c r="E254" s="98"/>
      <c r="F254" s="98"/>
      <c r="G254" s="62">
        <f t="shared" ref="G254:I254" si="89">SUM(G255)</f>
        <v>0</v>
      </c>
      <c r="H254" s="62">
        <f t="shared" si="89"/>
        <v>0</v>
      </c>
      <c r="I254" s="62">
        <f t="shared" si="89"/>
        <v>0</v>
      </c>
    </row>
    <row r="255" spans="1:9" x14ac:dyDescent="0.25">
      <c r="A255" s="71">
        <v>32271</v>
      </c>
      <c r="B255" s="97" t="s">
        <v>203</v>
      </c>
      <c r="C255" s="97"/>
      <c r="D255" s="97"/>
      <c r="E255" s="97"/>
      <c r="F255" s="97"/>
      <c r="G255" s="59"/>
      <c r="H255" s="59"/>
      <c r="I255" s="59"/>
    </row>
    <row r="256" spans="1:9" s="67" customFormat="1" x14ac:dyDescent="0.25">
      <c r="A256" s="53">
        <v>323</v>
      </c>
      <c r="B256" s="146" t="s">
        <v>204</v>
      </c>
      <c r="C256" s="146"/>
      <c r="D256" s="146"/>
      <c r="E256" s="146"/>
      <c r="F256" s="146"/>
      <c r="G256" s="54">
        <f t="shared" ref="G256:I256" si="90">SUM(G257+G261+G265+G268+G273+G275+G278+G281+G284+G286)</f>
        <v>0</v>
      </c>
      <c r="H256" s="54">
        <f t="shared" si="90"/>
        <v>0</v>
      </c>
      <c r="I256" s="54">
        <f t="shared" si="90"/>
        <v>0</v>
      </c>
    </row>
    <row r="257" spans="1:9" s="57" customFormat="1" x14ac:dyDescent="0.25">
      <c r="A257" s="55">
        <v>3231</v>
      </c>
      <c r="B257" s="147" t="s">
        <v>205</v>
      </c>
      <c r="C257" s="147"/>
      <c r="D257" s="147"/>
      <c r="E257" s="147"/>
      <c r="F257" s="147"/>
      <c r="G257" s="56">
        <f t="shared" ref="G257:I257" si="91">SUM(G258:G260)</f>
        <v>0</v>
      </c>
      <c r="H257" s="56">
        <f t="shared" si="91"/>
        <v>0</v>
      </c>
      <c r="I257" s="56">
        <f t="shared" si="91"/>
        <v>0</v>
      </c>
    </row>
    <row r="258" spans="1:9" s="57" customFormat="1" x14ac:dyDescent="0.25">
      <c r="A258" s="57">
        <v>32311</v>
      </c>
      <c r="B258" s="153" t="s">
        <v>205</v>
      </c>
      <c r="C258" s="153"/>
      <c r="D258" s="153"/>
      <c r="E258" s="153"/>
      <c r="F258" s="153"/>
      <c r="G258" s="59"/>
      <c r="H258" s="59"/>
      <c r="I258" s="59"/>
    </row>
    <row r="259" spans="1:9" s="57" customFormat="1" x14ac:dyDescent="0.25">
      <c r="A259" s="57">
        <v>32313</v>
      </c>
      <c r="B259" s="153" t="s">
        <v>206</v>
      </c>
      <c r="C259" s="153"/>
      <c r="D259" s="153"/>
      <c r="E259" s="153"/>
      <c r="F259" s="153"/>
      <c r="G259" s="59"/>
      <c r="H259" s="59"/>
      <c r="I259" s="59"/>
    </row>
    <row r="260" spans="1:9" s="57" customFormat="1" x14ac:dyDescent="0.25">
      <c r="A260" s="57">
        <v>32319</v>
      </c>
      <c r="B260" s="153" t="s">
        <v>207</v>
      </c>
      <c r="C260" s="153"/>
      <c r="D260" s="153"/>
      <c r="E260" s="153"/>
      <c r="F260" s="153"/>
      <c r="G260" s="59"/>
      <c r="H260" s="59"/>
      <c r="I260" s="59"/>
    </row>
    <row r="261" spans="1:9" s="57" customFormat="1" x14ac:dyDescent="0.25">
      <c r="A261" s="55">
        <v>3232</v>
      </c>
      <c r="B261" s="147" t="s">
        <v>208</v>
      </c>
      <c r="C261" s="147"/>
      <c r="D261" s="147"/>
      <c r="E261" s="147"/>
      <c r="F261" s="147"/>
      <c r="G261" s="56">
        <f t="shared" ref="G261:I261" si="92">SUM(G262:G264)</f>
        <v>0</v>
      </c>
      <c r="H261" s="56">
        <f t="shared" si="92"/>
        <v>0</v>
      </c>
      <c r="I261" s="56">
        <f t="shared" si="92"/>
        <v>0</v>
      </c>
    </row>
    <row r="262" spans="1:9" s="57" customFormat="1" x14ac:dyDescent="0.25">
      <c r="A262" s="57">
        <v>32321</v>
      </c>
      <c r="B262" s="153" t="s">
        <v>209</v>
      </c>
      <c r="C262" s="153"/>
      <c r="D262" s="153"/>
      <c r="E262" s="153"/>
      <c r="F262" s="153"/>
      <c r="G262" s="59"/>
      <c r="H262" s="59"/>
      <c r="I262" s="59"/>
    </row>
    <row r="263" spans="1:9" s="57" customFormat="1" x14ac:dyDescent="0.25">
      <c r="A263" s="57">
        <v>32322</v>
      </c>
      <c r="B263" s="153" t="s">
        <v>210</v>
      </c>
      <c r="C263" s="153"/>
      <c r="D263" s="153"/>
      <c r="E263" s="153"/>
      <c r="F263" s="153"/>
      <c r="G263" s="59"/>
      <c r="H263" s="59"/>
      <c r="I263" s="59"/>
    </row>
    <row r="264" spans="1:9" s="57" customFormat="1" x14ac:dyDescent="0.25">
      <c r="A264" s="57">
        <v>32329</v>
      </c>
      <c r="B264" s="57" t="s">
        <v>258</v>
      </c>
      <c r="G264" s="59"/>
      <c r="H264" s="59"/>
      <c r="I264" s="59"/>
    </row>
    <row r="265" spans="1:9" s="57" customFormat="1" x14ac:dyDescent="0.25">
      <c r="A265" s="55">
        <v>3233</v>
      </c>
      <c r="B265" s="147" t="s">
        <v>211</v>
      </c>
      <c r="C265" s="147"/>
      <c r="D265" s="147"/>
      <c r="E265" s="147"/>
      <c r="F265" s="147"/>
      <c r="G265" s="56">
        <f t="shared" ref="G265:I265" si="93">SUM(G266)</f>
        <v>0</v>
      </c>
      <c r="H265" s="56">
        <f t="shared" si="93"/>
        <v>0</v>
      </c>
      <c r="I265" s="56">
        <f t="shared" si="93"/>
        <v>0</v>
      </c>
    </row>
    <row r="266" spans="1:9" s="57" customFormat="1" x14ac:dyDescent="0.25">
      <c r="A266" s="57">
        <v>32331</v>
      </c>
      <c r="B266" s="153" t="s">
        <v>212</v>
      </c>
      <c r="C266" s="153"/>
      <c r="D266" s="153"/>
      <c r="E266" s="153"/>
      <c r="F266" s="153"/>
      <c r="G266" s="59"/>
      <c r="H266" s="59"/>
      <c r="I266" s="59"/>
    </row>
    <row r="267" spans="1:9" s="57" customFormat="1" x14ac:dyDescent="0.25">
      <c r="A267" s="57">
        <v>32332</v>
      </c>
      <c r="B267" s="97" t="s">
        <v>213</v>
      </c>
      <c r="C267" s="97"/>
      <c r="D267" s="97"/>
      <c r="E267" s="97"/>
      <c r="F267" s="97"/>
      <c r="G267" s="59">
        <v>0</v>
      </c>
      <c r="H267" s="59">
        <v>0</v>
      </c>
      <c r="I267" s="59">
        <v>0</v>
      </c>
    </row>
    <row r="268" spans="1:9" s="57" customFormat="1" x14ac:dyDescent="0.25">
      <c r="A268" s="55">
        <v>3234</v>
      </c>
      <c r="B268" s="147" t="s">
        <v>214</v>
      </c>
      <c r="C268" s="147"/>
      <c r="D268" s="147"/>
      <c r="E268" s="147"/>
      <c r="F268" s="147"/>
      <c r="G268" s="56">
        <f t="shared" ref="G268:I268" si="94">SUM(G269:G272)</f>
        <v>0</v>
      </c>
      <c r="H268" s="56">
        <f t="shared" si="94"/>
        <v>0</v>
      </c>
      <c r="I268" s="56">
        <f t="shared" si="94"/>
        <v>0</v>
      </c>
    </row>
    <row r="269" spans="1:9" s="57" customFormat="1" x14ac:dyDescent="0.25">
      <c r="A269" s="57">
        <v>32341</v>
      </c>
      <c r="B269" s="153" t="s">
        <v>215</v>
      </c>
      <c r="C269" s="153"/>
      <c r="D269" s="153"/>
      <c r="E269" s="153"/>
      <c r="F269" s="153"/>
      <c r="G269" s="59"/>
      <c r="H269" s="59"/>
      <c r="I269" s="59"/>
    </row>
    <row r="270" spans="1:9" s="57" customFormat="1" x14ac:dyDescent="0.25">
      <c r="A270" s="57">
        <v>32342</v>
      </c>
      <c r="B270" s="153" t="s">
        <v>216</v>
      </c>
      <c r="C270" s="153"/>
      <c r="D270" s="153"/>
      <c r="E270" s="153"/>
      <c r="F270" s="153"/>
      <c r="G270" s="59"/>
      <c r="H270" s="59"/>
      <c r="I270" s="59"/>
    </row>
    <row r="271" spans="1:9" s="57" customFormat="1" x14ac:dyDescent="0.25">
      <c r="A271" s="57">
        <v>32343</v>
      </c>
      <c r="B271" s="153" t="s">
        <v>42</v>
      </c>
      <c r="C271" s="153"/>
      <c r="D271" s="153"/>
      <c r="E271" s="153"/>
      <c r="F271" s="153"/>
      <c r="G271" s="59"/>
      <c r="H271" s="59"/>
      <c r="I271" s="59"/>
    </row>
    <row r="272" spans="1:9" s="57" customFormat="1" x14ac:dyDescent="0.25">
      <c r="A272" s="57">
        <v>32344</v>
      </c>
      <c r="B272" s="153" t="s">
        <v>217</v>
      </c>
      <c r="C272" s="153"/>
      <c r="D272" s="153"/>
      <c r="E272" s="153"/>
      <c r="F272" s="153"/>
      <c r="G272" s="59"/>
      <c r="H272" s="59"/>
      <c r="I272" s="59"/>
    </row>
    <row r="273" spans="1:9" s="57" customFormat="1" x14ac:dyDescent="0.25">
      <c r="A273" s="55">
        <v>3235</v>
      </c>
      <c r="B273" s="98" t="s">
        <v>270</v>
      </c>
      <c r="C273" s="98"/>
      <c r="D273" s="98"/>
      <c r="E273" s="98"/>
      <c r="F273" s="98"/>
      <c r="G273" s="62">
        <f t="shared" ref="G273:I273" si="95">SUM(G274)</f>
        <v>0</v>
      </c>
      <c r="H273" s="62">
        <f t="shared" si="95"/>
        <v>0</v>
      </c>
      <c r="I273" s="62">
        <f t="shared" si="95"/>
        <v>0</v>
      </c>
    </row>
    <row r="274" spans="1:9" s="57" customFormat="1" x14ac:dyDescent="0.25">
      <c r="A274" s="57">
        <v>32354</v>
      </c>
      <c r="B274" s="97" t="s">
        <v>271</v>
      </c>
      <c r="C274" s="97"/>
      <c r="D274" s="97"/>
      <c r="E274" s="97"/>
      <c r="F274" s="97"/>
      <c r="G274" s="59"/>
      <c r="H274" s="59"/>
      <c r="I274" s="59"/>
    </row>
    <row r="275" spans="1:9" s="57" customFormat="1" x14ac:dyDescent="0.25">
      <c r="A275" s="55">
        <v>3236</v>
      </c>
      <c r="B275" s="147" t="s">
        <v>218</v>
      </c>
      <c r="C275" s="147"/>
      <c r="D275" s="147"/>
      <c r="E275" s="147"/>
      <c r="F275" s="147"/>
      <c r="G275" s="56">
        <f t="shared" ref="G275:I275" si="96">SUM(G276:G277)</f>
        <v>0</v>
      </c>
      <c r="H275" s="56">
        <f t="shared" si="96"/>
        <v>0</v>
      </c>
      <c r="I275" s="56">
        <f t="shared" si="96"/>
        <v>0</v>
      </c>
    </row>
    <row r="276" spans="1:9" s="57" customFormat="1" x14ac:dyDescent="0.25">
      <c r="A276" s="57">
        <v>32361</v>
      </c>
      <c r="B276" s="153" t="s">
        <v>219</v>
      </c>
      <c r="C276" s="153"/>
      <c r="D276" s="153"/>
      <c r="E276" s="153"/>
      <c r="F276" s="153"/>
      <c r="G276" s="59"/>
      <c r="H276" s="59"/>
      <c r="I276" s="59"/>
    </row>
    <row r="277" spans="1:9" s="57" customFormat="1" x14ac:dyDescent="0.25">
      <c r="A277" s="57">
        <v>32369</v>
      </c>
      <c r="B277" s="153" t="s">
        <v>220</v>
      </c>
      <c r="C277" s="153"/>
      <c r="D277" s="153"/>
      <c r="E277" s="153"/>
      <c r="F277" s="153"/>
      <c r="G277" s="59"/>
      <c r="H277" s="59"/>
      <c r="I277" s="59"/>
    </row>
    <row r="278" spans="1:9" s="57" customFormat="1" x14ac:dyDescent="0.25">
      <c r="A278" s="55">
        <v>3237</v>
      </c>
      <c r="B278" s="147" t="s">
        <v>221</v>
      </c>
      <c r="C278" s="147"/>
      <c r="D278" s="147"/>
      <c r="E278" s="147"/>
      <c r="F278" s="147"/>
      <c r="G278" s="56">
        <f t="shared" ref="G278:I278" si="97">SUM(G279+G280)</f>
        <v>0</v>
      </c>
      <c r="H278" s="56">
        <f t="shared" si="97"/>
        <v>0</v>
      </c>
      <c r="I278" s="56">
        <f t="shared" si="97"/>
        <v>0</v>
      </c>
    </row>
    <row r="279" spans="1:9" s="57" customFormat="1" x14ac:dyDescent="0.25">
      <c r="A279" s="57">
        <v>32372</v>
      </c>
      <c r="B279" s="153" t="s">
        <v>222</v>
      </c>
      <c r="C279" s="153"/>
      <c r="D279" s="153"/>
      <c r="E279" s="153"/>
      <c r="F279" s="153"/>
      <c r="G279" s="59"/>
      <c r="H279" s="59"/>
      <c r="I279" s="59"/>
    </row>
    <row r="280" spans="1:9" s="57" customFormat="1" x14ac:dyDescent="0.25">
      <c r="A280" s="57">
        <v>32379</v>
      </c>
      <c r="B280" s="97" t="s">
        <v>223</v>
      </c>
      <c r="C280" s="97"/>
      <c r="D280" s="97"/>
      <c r="E280" s="97"/>
      <c r="F280" s="97"/>
      <c r="G280" s="59"/>
      <c r="H280" s="59"/>
      <c r="I280" s="59"/>
    </row>
    <row r="281" spans="1:9" s="57" customFormat="1" x14ac:dyDescent="0.25">
      <c r="A281" s="55">
        <v>3238</v>
      </c>
      <c r="B281" s="147" t="s">
        <v>224</v>
      </c>
      <c r="C281" s="147"/>
      <c r="D281" s="147"/>
      <c r="E281" s="147"/>
      <c r="F281" s="147"/>
      <c r="G281" s="56">
        <f t="shared" ref="G281:I281" si="98">SUM(G282+G283)</f>
        <v>0</v>
      </c>
      <c r="H281" s="56">
        <f t="shared" si="98"/>
        <v>0</v>
      </c>
      <c r="I281" s="56">
        <f t="shared" si="98"/>
        <v>0</v>
      </c>
    </row>
    <row r="282" spans="1:9" s="57" customFormat="1" x14ac:dyDescent="0.25">
      <c r="A282" s="57">
        <v>32381</v>
      </c>
      <c r="B282" s="153" t="s">
        <v>225</v>
      </c>
      <c r="C282" s="153"/>
      <c r="D282" s="153"/>
      <c r="E282" s="153"/>
      <c r="F282" s="153"/>
      <c r="G282" s="59"/>
      <c r="H282" s="59"/>
      <c r="I282" s="59"/>
    </row>
    <row r="283" spans="1:9" s="57" customFormat="1" x14ac:dyDescent="0.25">
      <c r="A283" s="57">
        <v>32389</v>
      </c>
      <c r="B283" s="97" t="s">
        <v>226</v>
      </c>
      <c r="C283" s="97"/>
      <c r="D283" s="97"/>
      <c r="E283" s="97"/>
      <c r="F283" s="97"/>
      <c r="G283" s="59"/>
      <c r="H283" s="59"/>
      <c r="I283" s="59"/>
    </row>
    <row r="284" spans="1:9" s="57" customFormat="1" x14ac:dyDescent="0.25">
      <c r="A284" s="55">
        <v>3239</v>
      </c>
      <c r="B284" s="98" t="s">
        <v>272</v>
      </c>
      <c r="C284" s="98"/>
      <c r="D284" s="98"/>
      <c r="E284" s="98"/>
      <c r="F284" s="98"/>
      <c r="G284" s="62">
        <f t="shared" ref="G284:I284" si="99">SUM(G285)</f>
        <v>0</v>
      </c>
      <c r="H284" s="62">
        <f t="shared" si="99"/>
        <v>0</v>
      </c>
      <c r="I284" s="62">
        <f t="shared" si="99"/>
        <v>0</v>
      </c>
    </row>
    <row r="285" spans="1:9" s="57" customFormat="1" x14ac:dyDescent="0.25">
      <c r="A285" s="57">
        <v>32399</v>
      </c>
      <c r="B285" s="97" t="s">
        <v>273</v>
      </c>
      <c r="C285" s="97"/>
      <c r="D285" s="97"/>
      <c r="E285" s="97"/>
      <c r="F285" s="97"/>
      <c r="G285" s="59"/>
      <c r="H285" s="59"/>
      <c r="I285" s="59"/>
    </row>
    <row r="286" spans="1:9" s="57" customFormat="1" x14ac:dyDescent="0.25">
      <c r="A286" s="55">
        <v>3241</v>
      </c>
      <c r="B286" s="98" t="s">
        <v>250</v>
      </c>
      <c r="C286" s="98"/>
      <c r="D286" s="98"/>
      <c r="E286" s="98"/>
      <c r="F286" s="98"/>
      <c r="G286" s="62">
        <f t="shared" ref="G286:I286" si="100">SUM(G287)</f>
        <v>0</v>
      </c>
      <c r="H286" s="62">
        <f t="shared" si="100"/>
        <v>0</v>
      </c>
      <c r="I286" s="62">
        <f t="shared" si="100"/>
        <v>0</v>
      </c>
    </row>
    <row r="287" spans="1:9" s="57" customFormat="1" x14ac:dyDescent="0.25">
      <c r="A287" s="57">
        <v>32412</v>
      </c>
      <c r="B287" s="97" t="s">
        <v>43</v>
      </c>
      <c r="C287" s="97"/>
      <c r="D287" s="97"/>
      <c r="E287" s="97"/>
      <c r="F287" s="97"/>
      <c r="G287" s="59">
        <v>0</v>
      </c>
      <c r="H287" s="59">
        <v>0</v>
      </c>
      <c r="I287" s="59">
        <v>0</v>
      </c>
    </row>
    <row r="288" spans="1:9" s="67" customFormat="1" x14ac:dyDescent="0.25">
      <c r="A288" s="53">
        <v>329</v>
      </c>
      <c r="B288" s="146" t="s">
        <v>146</v>
      </c>
      <c r="C288" s="146"/>
      <c r="D288" s="146"/>
      <c r="E288" s="146"/>
      <c r="F288" s="146"/>
      <c r="G288" s="54">
        <f t="shared" ref="G288:I288" si="101">SUM(G289+G292+G294+G296+G298)</f>
        <v>0</v>
      </c>
      <c r="H288" s="54">
        <f t="shared" si="101"/>
        <v>0</v>
      </c>
      <c r="I288" s="54">
        <f t="shared" si="101"/>
        <v>0</v>
      </c>
    </row>
    <row r="289" spans="1:9" s="57" customFormat="1" x14ac:dyDescent="0.25">
      <c r="A289" s="55">
        <v>3292</v>
      </c>
      <c r="B289" s="147" t="s">
        <v>227</v>
      </c>
      <c r="C289" s="147"/>
      <c r="D289" s="147"/>
      <c r="E289" s="147"/>
      <c r="F289" s="147"/>
      <c r="G289" s="56">
        <f t="shared" ref="G289:I289" si="102">SUM(G290+G291)</f>
        <v>0</v>
      </c>
      <c r="H289" s="56">
        <f t="shared" si="102"/>
        <v>0</v>
      </c>
      <c r="I289" s="56">
        <f t="shared" si="102"/>
        <v>0</v>
      </c>
    </row>
    <row r="290" spans="1:9" s="57" customFormat="1" x14ac:dyDescent="0.25">
      <c r="A290" s="57">
        <v>32922</v>
      </c>
      <c r="B290" s="153" t="s">
        <v>228</v>
      </c>
      <c r="C290" s="153"/>
      <c r="D290" s="153"/>
      <c r="E290" s="153"/>
      <c r="F290" s="153"/>
      <c r="G290" s="59"/>
      <c r="H290" s="59"/>
      <c r="I290" s="59"/>
    </row>
    <row r="291" spans="1:9" s="57" customFormat="1" x14ac:dyDescent="0.25">
      <c r="A291" s="57">
        <v>32923</v>
      </c>
      <c r="B291" s="153" t="s">
        <v>269</v>
      </c>
      <c r="C291" s="153"/>
      <c r="D291" s="153"/>
      <c r="E291" s="153"/>
      <c r="F291" s="153"/>
      <c r="G291" s="59">
        <v>0</v>
      </c>
      <c r="H291" s="59">
        <v>0</v>
      </c>
      <c r="I291" s="59">
        <v>0</v>
      </c>
    </row>
    <row r="292" spans="1:9" s="57" customFormat="1" x14ac:dyDescent="0.25">
      <c r="A292" s="55">
        <v>3293</v>
      </c>
      <c r="B292" s="147" t="s">
        <v>39</v>
      </c>
      <c r="C292" s="147"/>
      <c r="D292" s="147"/>
      <c r="E292" s="147"/>
      <c r="F292" s="147"/>
      <c r="G292" s="56">
        <f t="shared" ref="G292:I292" si="103">SUM(G293)</f>
        <v>0</v>
      </c>
      <c r="H292" s="56">
        <f t="shared" si="103"/>
        <v>0</v>
      </c>
      <c r="I292" s="56">
        <f t="shared" si="103"/>
        <v>0</v>
      </c>
    </row>
    <row r="293" spans="1:9" s="57" customFormat="1" x14ac:dyDescent="0.25">
      <c r="A293" s="57">
        <v>32931</v>
      </c>
      <c r="B293" s="153" t="s">
        <v>39</v>
      </c>
      <c r="C293" s="153"/>
      <c r="D293" s="153"/>
      <c r="E293" s="153"/>
      <c r="F293" s="153"/>
      <c r="G293" s="59"/>
      <c r="H293" s="59"/>
      <c r="I293" s="59"/>
    </row>
    <row r="294" spans="1:9" s="57" customFormat="1" x14ac:dyDescent="0.25">
      <c r="A294" s="55">
        <v>3294</v>
      </c>
      <c r="B294" s="147" t="s">
        <v>229</v>
      </c>
      <c r="C294" s="147"/>
      <c r="D294" s="147"/>
      <c r="E294" s="147"/>
      <c r="F294" s="147"/>
      <c r="G294" s="56">
        <f t="shared" ref="G294:I296" si="104">SUM(G295)</f>
        <v>0</v>
      </c>
      <c r="H294" s="56">
        <f t="shared" si="104"/>
        <v>0</v>
      </c>
      <c r="I294" s="56">
        <f t="shared" si="104"/>
        <v>0</v>
      </c>
    </row>
    <row r="295" spans="1:9" s="57" customFormat="1" x14ac:dyDescent="0.25">
      <c r="A295" s="57">
        <v>32941</v>
      </c>
      <c r="B295" s="153" t="s">
        <v>230</v>
      </c>
      <c r="C295" s="153"/>
      <c r="D295" s="153"/>
      <c r="E295" s="153"/>
      <c r="F295" s="153"/>
      <c r="G295" s="59"/>
      <c r="H295" s="59"/>
      <c r="I295" s="59"/>
    </row>
    <row r="296" spans="1:9" s="57" customFormat="1" x14ac:dyDescent="0.25">
      <c r="A296" s="55">
        <v>3295</v>
      </c>
      <c r="B296" s="98" t="s">
        <v>231</v>
      </c>
      <c r="C296" s="98"/>
      <c r="D296" s="98"/>
      <c r="E296" s="98"/>
      <c r="F296" s="98"/>
      <c r="G296" s="62">
        <f t="shared" si="104"/>
        <v>0</v>
      </c>
      <c r="H296" s="62">
        <f t="shared" si="104"/>
        <v>0</v>
      </c>
      <c r="I296" s="62">
        <f t="shared" si="104"/>
        <v>0</v>
      </c>
    </row>
    <row r="297" spans="1:9" s="57" customFormat="1" x14ac:dyDescent="0.25">
      <c r="A297" s="57">
        <v>32959</v>
      </c>
      <c r="B297" s="97" t="s">
        <v>231</v>
      </c>
      <c r="C297" s="97"/>
      <c r="D297" s="97"/>
      <c r="E297" s="97"/>
      <c r="F297" s="97"/>
      <c r="G297" s="59"/>
      <c r="H297" s="59"/>
      <c r="I297" s="59"/>
    </row>
    <row r="298" spans="1:9" s="26" customFormat="1" x14ac:dyDescent="0.25">
      <c r="A298" s="55">
        <v>3299</v>
      </c>
      <c r="B298" s="147" t="s">
        <v>146</v>
      </c>
      <c r="C298" s="147"/>
      <c r="D298" s="147"/>
      <c r="E298" s="147"/>
      <c r="F298" s="147"/>
      <c r="G298" s="56">
        <f>SUM(G299:G299)</f>
        <v>0</v>
      </c>
      <c r="H298" s="56">
        <f>SUM(H299:H299)</f>
        <v>0</v>
      </c>
      <c r="I298" s="56">
        <f>SUM(I299:I299)</f>
        <v>0</v>
      </c>
    </row>
    <row r="299" spans="1:9" s="26" customFormat="1" x14ac:dyDescent="0.25">
      <c r="A299" s="57">
        <v>32999</v>
      </c>
      <c r="B299" s="153" t="s">
        <v>146</v>
      </c>
      <c r="C299" s="153"/>
      <c r="D299" s="153"/>
      <c r="E299" s="153"/>
      <c r="F299" s="153"/>
      <c r="G299" s="59"/>
      <c r="H299" s="59"/>
      <c r="I299" s="59"/>
    </row>
    <row r="300" spans="1:9" x14ac:dyDescent="0.25">
      <c r="A300" s="53">
        <v>34</v>
      </c>
      <c r="B300" s="146" t="s">
        <v>150</v>
      </c>
      <c r="C300" s="146"/>
      <c r="D300" s="146"/>
      <c r="E300" s="146"/>
      <c r="F300" s="146"/>
      <c r="G300" s="54">
        <f t="shared" ref="G300:I301" si="105">SUM(G301)</f>
        <v>0</v>
      </c>
      <c r="H300" s="54">
        <f t="shared" si="105"/>
        <v>0</v>
      </c>
      <c r="I300" s="54">
        <f t="shared" si="105"/>
        <v>0</v>
      </c>
    </row>
    <row r="301" spans="1:9" s="67" customFormat="1" x14ac:dyDescent="0.25">
      <c r="A301" s="53">
        <v>343</v>
      </c>
      <c r="B301" s="146" t="s">
        <v>151</v>
      </c>
      <c r="C301" s="146"/>
      <c r="D301" s="146"/>
      <c r="E301" s="146"/>
      <c r="F301" s="146"/>
      <c r="G301" s="54">
        <f t="shared" si="105"/>
        <v>0</v>
      </c>
      <c r="H301" s="54">
        <f t="shared" si="105"/>
        <v>0</v>
      </c>
      <c r="I301" s="54">
        <f t="shared" si="105"/>
        <v>0</v>
      </c>
    </row>
    <row r="302" spans="1:9" s="26" customFormat="1" x14ac:dyDescent="0.25">
      <c r="A302" s="55">
        <v>3431</v>
      </c>
      <c r="B302" s="147" t="s">
        <v>232</v>
      </c>
      <c r="C302" s="147"/>
      <c r="D302" s="147"/>
      <c r="E302" s="147"/>
      <c r="F302" s="147"/>
      <c r="G302" s="56">
        <f t="shared" ref="G302:I302" si="106">SUM(G303+G304)</f>
        <v>0</v>
      </c>
      <c r="H302" s="56">
        <f t="shared" si="106"/>
        <v>0</v>
      </c>
      <c r="I302" s="56">
        <f t="shared" si="106"/>
        <v>0</v>
      </c>
    </row>
    <row r="303" spans="1:9" s="26" customFormat="1" x14ac:dyDescent="0.25">
      <c r="A303" s="57">
        <v>34311</v>
      </c>
      <c r="B303" s="153" t="s">
        <v>45</v>
      </c>
      <c r="C303" s="153"/>
      <c r="D303" s="153"/>
      <c r="E303" s="153"/>
      <c r="F303" s="153"/>
      <c r="G303" s="59"/>
      <c r="H303" s="59"/>
      <c r="I303" s="59"/>
    </row>
    <row r="304" spans="1:9" s="26" customFormat="1" x14ac:dyDescent="0.25">
      <c r="A304" s="57">
        <v>34333</v>
      </c>
      <c r="B304" s="97" t="s">
        <v>233</v>
      </c>
      <c r="C304" s="97"/>
      <c r="D304" s="97"/>
      <c r="E304" s="97"/>
      <c r="F304" s="97"/>
      <c r="G304" s="59"/>
      <c r="H304" s="59"/>
      <c r="I304" s="59"/>
    </row>
    <row r="305" spans="1:9" ht="15.75" customHeight="1" x14ac:dyDescent="0.25">
      <c r="A305" s="169"/>
      <c r="B305" s="169"/>
      <c r="C305" s="169"/>
      <c r="D305" s="169"/>
      <c r="E305" s="169"/>
      <c r="F305" s="169"/>
      <c r="G305" s="169"/>
      <c r="H305" s="169"/>
      <c r="I305" s="169"/>
    </row>
    <row r="306" spans="1:9" s="26" customFormat="1" x14ac:dyDescent="0.25">
      <c r="A306" s="49" t="s">
        <v>177</v>
      </c>
      <c r="B306" s="144" t="s">
        <v>90</v>
      </c>
      <c r="C306" s="144"/>
      <c r="D306" s="144"/>
      <c r="E306" s="144"/>
      <c r="F306" s="144"/>
      <c r="G306" s="50">
        <f t="shared" ref="G306:I306" si="107">SUM(G307)</f>
        <v>0</v>
      </c>
      <c r="H306" s="50">
        <f t="shared" si="107"/>
        <v>0</v>
      </c>
      <c r="I306" s="50">
        <f t="shared" si="107"/>
        <v>0</v>
      </c>
    </row>
    <row r="307" spans="1:9" x14ac:dyDescent="0.25">
      <c r="A307" s="51" t="s">
        <v>174</v>
      </c>
      <c r="B307" s="145" t="s">
        <v>179</v>
      </c>
      <c r="C307" s="145"/>
      <c r="D307" s="145"/>
      <c r="E307" s="145"/>
      <c r="F307" s="145"/>
      <c r="G307" s="52">
        <f t="shared" ref="G307:I307" si="108">SUM(G308+G313)</f>
        <v>0</v>
      </c>
      <c r="H307" s="52">
        <f t="shared" si="108"/>
        <v>0</v>
      </c>
      <c r="I307" s="52">
        <f t="shared" si="108"/>
        <v>0</v>
      </c>
    </row>
    <row r="308" spans="1:9" s="26" customFormat="1" x14ac:dyDescent="0.25">
      <c r="A308" s="53">
        <v>3</v>
      </c>
      <c r="B308" s="146" t="s">
        <v>12</v>
      </c>
      <c r="C308" s="146"/>
      <c r="D308" s="146"/>
      <c r="E308" s="146"/>
      <c r="F308" s="146"/>
      <c r="G308" s="54">
        <f t="shared" ref="G308:I311" si="109">SUM(G309)</f>
        <v>0</v>
      </c>
      <c r="H308" s="54">
        <f t="shared" si="109"/>
        <v>0</v>
      </c>
      <c r="I308" s="54">
        <f t="shared" si="109"/>
        <v>0</v>
      </c>
    </row>
    <row r="309" spans="1:9" x14ac:dyDescent="0.25">
      <c r="A309" s="53">
        <v>32</v>
      </c>
      <c r="B309" s="146" t="s">
        <v>16</v>
      </c>
      <c r="C309" s="146"/>
      <c r="D309" s="146"/>
      <c r="E309" s="146"/>
      <c r="F309" s="146"/>
      <c r="G309" s="54">
        <f t="shared" si="109"/>
        <v>0</v>
      </c>
      <c r="H309" s="54">
        <f t="shared" si="109"/>
        <v>0</v>
      </c>
      <c r="I309" s="54">
        <f t="shared" si="109"/>
        <v>0</v>
      </c>
    </row>
    <row r="310" spans="1:9" s="67" customFormat="1" x14ac:dyDescent="0.25">
      <c r="A310" s="53">
        <v>323</v>
      </c>
      <c r="B310" s="146" t="s">
        <v>204</v>
      </c>
      <c r="C310" s="146"/>
      <c r="D310" s="146"/>
      <c r="E310" s="146"/>
      <c r="F310" s="146"/>
      <c r="G310" s="54">
        <f t="shared" si="109"/>
        <v>0</v>
      </c>
      <c r="H310" s="54">
        <f t="shared" si="109"/>
        <v>0</v>
      </c>
      <c r="I310" s="54">
        <f t="shared" si="109"/>
        <v>0</v>
      </c>
    </row>
    <row r="311" spans="1:9" x14ac:dyDescent="0.25">
      <c r="A311" s="55">
        <v>3232</v>
      </c>
      <c r="B311" s="147" t="s">
        <v>208</v>
      </c>
      <c r="C311" s="147"/>
      <c r="D311" s="147"/>
      <c r="E311" s="147"/>
      <c r="F311" s="147"/>
      <c r="G311" s="56">
        <f t="shared" si="109"/>
        <v>0</v>
      </c>
      <c r="H311" s="56">
        <f t="shared" si="109"/>
        <v>0</v>
      </c>
      <c r="I311" s="56">
        <f t="shared" si="109"/>
        <v>0</v>
      </c>
    </row>
    <row r="312" spans="1:9" x14ac:dyDescent="0.25">
      <c r="A312" s="57">
        <v>32322</v>
      </c>
      <c r="B312" s="153" t="s">
        <v>234</v>
      </c>
      <c r="C312" s="153"/>
      <c r="D312" s="153"/>
      <c r="E312" s="153"/>
      <c r="F312" s="153"/>
      <c r="G312" s="59">
        <v>0</v>
      </c>
      <c r="H312" s="59">
        <v>0</v>
      </c>
      <c r="I312" s="59">
        <v>0</v>
      </c>
    </row>
    <row r="313" spans="1:9" s="26" customFormat="1" x14ac:dyDescent="0.25">
      <c r="A313" s="53">
        <v>4</v>
      </c>
      <c r="B313" s="146" t="s">
        <v>5</v>
      </c>
      <c r="C313" s="146"/>
      <c r="D313" s="146"/>
      <c r="E313" s="146"/>
      <c r="F313" s="146"/>
      <c r="G313" s="54">
        <f t="shared" ref="G313:I314" si="110">SUM(G314)</f>
        <v>0</v>
      </c>
      <c r="H313" s="54">
        <f t="shared" si="110"/>
        <v>0</v>
      </c>
      <c r="I313" s="54">
        <f t="shared" si="110"/>
        <v>0</v>
      </c>
    </row>
    <row r="314" spans="1:9" x14ac:dyDescent="0.25">
      <c r="A314" s="53">
        <v>42</v>
      </c>
      <c r="B314" s="146" t="s">
        <v>22</v>
      </c>
      <c r="C314" s="146"/>
      <c r="D314" s="146"/>
      <c r="E314" s="146"/>
      <c r="F314" s="146"/>
      <c r="G314" s="54">
        <f t="shared" si="110"/>
        <v>0</v>
      </c>
      <c r="H314" s="54">
        <f t="shared" si="110"/>
        <v>0</v>
      </c>
      <c r="I314" s="54">
        <f t="shared" si="110"/>
        <v>0</v>
      </c>
    </row>
    <row r="315" spans="1:9" s="67" customFormat="1" x14ac:dyDescent="0.25">
      <c r="A315" s="53">
        <v>422</v>
      </c>
      <c r="B315" s="146" t="s">
        <v>26</v>
      </c>
      <c r="C315" s="146"/>
      <c r="D315" s="146"/>
      <c r="E315" s="146"/>
      <c r="F315" s="146"/>
      <c r="G315" s="54">
        <f t="shared" ref="G315:I315" si="111">SUM(G316+G320+G322+G324+G326)</f>
        <v>0</v>
      </c>
      <c r="H315" s="54">
        <f t="shared" si="111"/>
        <v>0</v>
      </c>
      <c r="I315" s="54">
        <f t="shared" si="111"/>
        <v>0</v>
      </c>
    </row>
    <row r="316" spans="1:9" s="57" customFormat="1" x14ac:dyDescent="0.25">
      <c r="A316" s="55">
        <v>4221</v>
      </c>
      <c r="B316" s="147" t="s">
        <v>157</v>
      </c>
      <c r="C316" s="147"/>
      <c r="D316" s="147"/>
      <c r="E316" s="147"/>
      <c r="F316" s="147"/>
      <c r="G316" s="56">
        <f t="shared" ref="G316:I316" si="112">SUM(G317:G319)</f>
        <v>0</v>
      </c>
      <c r="H316" s="56">
        <f t="shared" si="112"/>
        <v>0</v>
      </c>
      <c r="I316" s="56">
        <f t="shared" si="112"/>
        <v>0</v>
      </c>
    </row>
    <row r="317" spans="1:9" s="57" customFormat="1" x14ac:dyDescent="0.25">
      <c r="A317" s="57">
        <v>42211</v>
      </c>
      <c r="B317" s="153" t="s">
        <v>158</v>
      </c>
      <c r="C317" s="153"/>
      <c r="D317" s="153"/>
      <c r="E317" s="153"/>
      <c r="F317" s="153"/>
      <c r="G317" s="59"/>
      <c r="H317" s="59"/>
      <c r="I317" s="59"/>
    </row>
    <row r="318" spans="1:9" s="57" customFormat="1" x14ac:dyDescent="0.25">
      <c r="A318" s="57">
        <v>42212</v>
      </c>
      <c r="B318" s="153" t="s">
        <v>235</v>
      </c>
      <c r="C318" s="153"/>
      <c r="D318" s="153"/>
      <c r="E318" s="153"/>
      <c r="F318" s="153"/>
      <c r="G318" s="59"/>
      <c r="H318" s="59"/>
      <c r="I318" s="59"/>
    </row>
    <row r="319" spans="1:9" s="57" customFormat="1" x14ac:dyDescent="0.25">
      <c r="A319" s="57">
        <v>42219</v>
      </c>
      <c r="B319" s="153" t="s">
        <v>236</v>
      </c>
      <c r="C319" s="153"/>
      <c r="D319" s="153"/>
      <c r="E319" s="153"/>
      <c r="F319" s="153"/>
      <c r="G319" s="59"/>
      <c r="H319" s="59"/>
      <c r="I319" s="59"/>
    </row>
    <row r="320" spans="1:9" s="57" customFormat="1" x14ac:dyDescent="0.25">
      <c r="A320" s="55">
        <v>4222</v>
      </c>
      <c r="B320" s="147" t="s">
        <v>237</v>
      </c>
      <c r="C320" s="147"/>
      <c r="D320" s="147"/>
      <c r="E320" s="147"/>
      <c r="F320" s="147"/>
      <c r="G320" s="56">
        <f t="shared" ref="G320:I320" si="113">SUM(G321)</f>
        <v>0</v>
      </c>
      <c r="H320" s="56">
        <f t="shared" si="113"/>
        <v>0</v>
      </c>
      <c r="I320" s="56">
        <f t="shared" si="113"/>
        <v>0</v>
      </c>
    </row>
    <row r="321" spans="1:9" s="57" customFormat="1" x14ac:dyDescent="0.25">
      <c r="A321" s="57">
        <v>42229</v>
      </c>
      <c r="B321" s="153" t="s">
        <v>238</v>
      </c>
      <c r="C321" s="153"/>
      <c r="D321" s="153"/>
      <c r="E321" s="153"/>
      <c r="F321" s="153"/>
      <c r="G321" s="59">
        <v>0</v>
      </c>
      <c r="H321" s="59">
        <v>0</v>
      </c>
      <c r="I321" s="59">
        <v>0</v>
      </c>
    </row>
    <row r="322" spans="1:9" s="57" customFormat="1" x14ac:dyDescent="0.25">
      <c r="A322" s="55">
        <v>4223</v>
      </c>
      <c r="B322" s="147" t="s">
        <v>239</v>
      </c>
      <c r="C322" s="147"/>
      <c r="D322" s="147"/>
      <c r="E322" s="147"/>
      <c r="F322" s="147"/>
      <c r="G322" s="56">
        <f t="shared" ref="G322:I322" si="114">SUM(G323:G323)</f>
        <v>0</v>
      </c>
      <c r="H322" s="56">
        <f t="shared" si="114"/>
        <v>0</v>
      </c>
      <c r="I322" s="56">
        <f t="shared" si="114"/>
        <v>0</v>
      </c>
    </row>
    <row r="323" spans="1:9" s="57" customFormat="1" x14ac:dyDescent="0.25">
      <c r="A323" s="57">
        <v>42231</v>
      </c>
      <c r="B323" s="153" t="s">
        <v>240</v>
      </c>
      <c r="C323" s="153"/>
      <c r="D323" s="153"/>
      <c r="E323" s="153"/>
      <c r="F323" s="153"/>
      <c r="G323" s="59"/>
      <c r="H323" s="59"/>
      <c r="I323" s="59"/>
    </row>
    <row r="324" spans="1:9" s="57" customFormat="1" x14ac:dyDescent="0.25">
      <c r="A324" s="55">
        <v>4226</v>
      </c>
      <c r="B324" s="147" t="s">
        <v>159</v>
      </c>
      <c r="C324" s="147"/>
      <c r="D324" s="147"/>
      <c r="E324" s="147"/>
      <c r="F324" s="147"/>
      <c r="G324" s="56">
        <f t="shared" ref="G324:I324" si="115">SUM(G325:G325)</f>
        <v>0</v>
      </c>
      <c r="H324" s="56">
        <f t="shared" si="115"/>
        <v>0</v>
      </c>
      <c r="I324" s="56">
        <f t="shared" si="115"/>
        <v>0</v>
      </c>
    </row>
    <row r="325" spans="1:9" s="57" customFormat="1" x14ac:dyDescent="0.25">
      <c r="A325" s="57">
        <v>42261</v>
      </c>
      <c r="B325" s="153" t="s">
        <v>160</v>
      </c>
      <c r="C325" s="153"/>
      <c r="D325" s="153"/>
      <c r="E325" s="153"/>
      <c r="F325" s="153"/>
      <c r="G325" s="59"/>
      <c r="H325" s="59"/>
      <c r="I325" s="59"/>
    </row>
    <row r="326" spans="1:9" s="57" customFormat="1" x14ac:dyDescent="0.25">
      <c r="A326" s="55">
        <v>4227</v>
      </c>
      <c r="B326" s="147" t="s">
        <v>171</v>
      </c>
      <c r="C326" s="147"/>
      <c r="D326" s="147"/>
      <c r="E326" s="147"/>
      <c r="F326" s="147"/>
      <c r="G326" s="56">
        <f t="shared" ref="G326:I326" si="116">SUM(G327:G327)</f>
        <v>0</v>
      </c>
      <c r="H326" s="56">
        <f t="shared" si="116"/>
        <v>0</v>
      </c>
      <c r="I326" s="56">
        <f t="shared" si="116"/>
        <v>0</v>
      </c>
    </row>
    <row r="327" spans="1:9" s="57" customFormat="1" x14ac:dyDescent="0.25">
      <c r="A327" s="57">
        <v>42273</v>
      </c>
      <c r="B327" s="153" t="s">
        <v>173</v>
      </c>
      <c r="C327" s="153"/>
      <c r="D327" s="153"/>
      <c r="E327" s="153"/>
      <c r="F327" s="153"/>
      <c r="G327" s="59"/>
      <c r="H327" s="59"/>
      <c r="I327" s="59"/>
    </row>
    <row r="328" spans="1:9" s="57" customFormat="1" x14ac:dyDescent="0.25">
      <c r="B328" s="97"/>
      <c r="C328" s="97"/>
      <c r="D328" s="97"/>
      <c r="E328" s="97"/>
      <c r="F328" s="97"/>
      <c r="G328" s="60"/>
      <c r="H328" s="61"/>
      <c r="I328" s="61"/>
    </row>
    <row r="329" spans="1:9" s="57" customFormat="1" x14ac:dyDescent="0.25">
      <c r="A329" s="49" t="s">
        <v>177</v>
      </c>
      <c r="B329" s="144" t="s">
        <v>90</v>
      </c>
      <c r="C329" s="144"/>
      <c r="D329" s="144"/>
      <c r="E329" s="144"/>
      <c r="F329" s="144"/>
      <c r="G329" s="50">
        <f t="shared" ref="G329:I334" si="117">SUM(G330)</f>
        <v>0</v>
      </c>
      <c r="H329" s="50">
        <f t="shared" si="117"/>
        <v>0</v>
      </c>
      <c r="I329" s="50">
        <f t="shared" si="117"/>
        <v>0</v>
      </c>
    </row>
    <row r="330" spans="1:9" s="26" customFormat="1" x14ac:dyDescent="0.25">
      <c r="A330" s="51" t="s">
        <v>174</v>
      </c>
      <c r="B330" s="145" t="s">
        <v>175</v>
      </c>
      <c r="C330" s="145"/>
      <c r="D330" s="145"/>
      <c r="E330" s="145"/>
      <c r="F330" s="145"/>
      <c r="G330" s="52">
        <f t="shared" si="117"/>
        <v>0</v>
      </c>
      <c r="H330" s="52">
        <f t="shared" si="117"/>
        <v>0</v>
      </c>
      <c r="I330" s="52">
        <f t="shared" si="117"/>
        <v>0</v>
      </c>
    </row>
    <row r="331" spans="1:9" s="26" customFormat="1" x14ac:dyDescent="0.25">
      <c r="A331" s="53">
        <v>3</v>
      </c>
      <c r="B331" s="146" t="s">
        <v>12</v>
      </c>
      <c r="C331" s="146"/>
      <c r="D331" s="146"/>
      <c r="E331" s="146"/>
      <c r="F331" s="146"/>
      <c r="G331" s="54">
        <f t="shared" si="117"/>
        <v>0</v>
      </c>
      <c r="H331" s="54">
        <f t="shared" si="117"/>
        <v>0</v>
      </c>
      <c r="I331" s="54">
        <f t="shared" si="117"/>
        <v>0</v>
      </c>
    </row>
    <row r="332" spans="1:9" x14ac:dyDescent="0.25">
      <c r="A332" s="53">
        <v>32</v>
      </c>
      <c r="B332" s="146" t="s">
        <v>16</v>
      </c>
      <c r="C332" s="146"/>
      <c r="D332" s="146"/>
      <c r="E332" s="146"/>
      <c r="F332" s="146"/>
      <c r="G332" s="54">
        <f t="shared" si="117"/>
        <v>0</v>
      </c>
      <c r="H332" s="54">
        <f t="shared" si="117"/>
        <v>0</v>
      </c>
      <c r="I332" s="54">
        <f t="shared" si="117"/>
        <v>0</v>
      </c>
    </row>
    <row r="333" spans="1:9" s="67" customFormat="1" x14ac:dyDescent="0.25">
      <c r="A333" s="53">
        <v>322</v>
      </c>
      <c r="B333" s="146" t="s">
        <v>165</v>
      </c>
      <c r="C333" s="146"/>
      <c r="D333" s="146"/>
      <c r="E333" s="146"/>
      <c r="F333" s="146"/>
      <c r="G333" s="54">
        <f t="shared" si="117"/>
        <v>0</v>
      </c>
      <c r="H333" s="54">
        <f t="shared" si="117"/>
        <v>0</v>
      </c>
      <c r="I333" s="54">
        <f t="shared" si="117"/>
        <v>0</v>
      </c>
    </row>
    <row r="334" spans="1:9" x14ac:dyDescent="0.25">
      <c r="A334" s="55">
        <v>3222</v>
      </c>
      <c r="B334" s="147" t="s">
        <v>41</v>
      </c>
      <c r="C334" s="147"/>
      <c r="D334" s="147"/>
      <c r="E334" s="147"/>
      <c r="F334" s="147"/>
      <c r="G334" s="56">
        <f t="shared" si="117"/>
        <v>0</v>
      </c>
      <c r="H334" s="56">
        <f t="shared" si="117"/>
        <v>0</v>
      </c>
      <c r="I334" s="56">
        <f t="shared" si="117"/>
        <v>0</v>
      </c>
    </row>
    <row r="335" spans="1:9" x14ac:dyDescent="0.25">
      <c r="A335" s="57">
        <v>32224</v>
      </c>
      <c r="B335" s="153" t="s">
        <v>166</v>
      </c>
      <c r="C335" s="153"/>
      <c r="D335" s="153"/>
      <c r="E335" s="153"/>
      <c r="F335" s="153"/>
      <c r="G335" s="59"/>
      <c r="H335" s="59"/>
      <c r="I335" s="59"/>
    </row>
    <row r="336" spans="1:9" s="26" customFormat="1" x14ac:dyDescent="0.25">
      <c r="A336" s="25"/>
      <c r="B336" s="169"/>
      <c r="C336" s="169"/>
      <c r="D336" s="169"/>
      <c r="E336" s="169"/>
      <c r="F336" s="169"/>
      <c r="G336" s="73"/>
      <c r="H336" s="74"/>
      <c r="I336" s="74"/>
    </row>
    <row r="337" spans="1:9" s="57" customFormat="1" x14ac:dyDescent="0.25">
      <c r="A337" s="49" t="s">
        <v>177</v>
      </c>
      <c r="B337" s="144" t="s">
        <v>90</v>
      </c>
      <c r="C337" s="144"/>
      <c r="D337" s="144"/>
      <c r="E337" s="144"/>
      <c r="F337" s="144"/>
      <c r="G337" s="50">
        <f t="shared" ref="G337:I342" si="118">SUM(G338)</f>
        <v>0</v>
      </c>
      <c r="H337" s="50">
        <f t="shared" si="118"/>
        <v>0</v>
      </c>
      <c r="I337" s="50">
        <f t="shared" si="118"/>
        <v>0</v>
      </c>
    </row>
    <row r="338" spans="1:9" s="26" customFormat="1" x14ac:dyDescent="0.25">
      <c r="A338" s="51" t="s">
        <v>174</v>
      </c>
      <c r="B338" s="145" t="s">
        <v>241</v>
      </c>
      <c r="C338" s="145"/>
      <c r="D338" s="145"/>
      <c r="E338" s="145"/>
      <c r="F338" s="145"/>
      <c r="G338" s="52">
        <f t="shared" si="118"/>
        <v>0</v>
      </c>
      <c r="H338" s="52">
        <f t="shared" si="118"/>
        <v>0</v>
      </c>
      <c r="I338" s="52">
        <f t="shared" si="118"/>
        <v>0</v>
      </c>
    </row>
    <row r="339" spans="1:9" s="26" customFormat="1" x14ac:dyDescent="0.25">
      <c r="A339" s="53">
        <v>3</v>
      </c>
      <c r="B339" s="146" t="s">
        <v>12</v>
      </c>
      <c r="C339" s="146"/>
      <c r="D339" s="146"/>
      <c r="E339" s="146"/>
      <c r="F339" s="146"/>
      <c r="G339" s="54">
        <f t="shared" si="118"/>
        <v>0</v>
      </c>
      <c r="H339" s="54">
        <f t="shared" si="118"/>
        <v>0</v>
      </c>
      <c r="I339" s="54">
        <f t="shared" si="118"/>
        <v>0</v>
      </c>
    </row>
    <row r="340" spans="1:9" x14ac:dyDescent="0.25">
      <c r="A340" s="53">
        <v>32</v>
      </c>
      <c r="B340" s="146" t="s">
        <v>16</v>
      </c>
      <c r="C340" s="146"/>
      <c r="D340" s="146"/>
      <c r="E340" s="146"/>
      <c r="F340" s="146"/>
      <c r="G340" s="54">
        <f t="shared" si="118"/>
        <v>0</v>
      </c>
      <c r="H340" s="54">
        <f t="shared" si="118"/>
        <v>0</v>
      </c>
      <c r="I340" s="54">
        <f t="shared" si="118"/>
        <v>0</v>
      </c>
    </row>
    <row r="341" spans="1:9" s="67" customFormat="1" x14ac:dyDescent="0.25">
      <c r="A341" s="53">
        <v>322</v>
      </c>
      <c r="B341" s="146" t="s">
        <v>165</v>
      </c>
      <c r="C341" s="146"/>
      <c r="D341" s="146"/>
      <c r="E341" s="146"/>
      <c r="F341" s="146"/>
      <c r="G341" s="54">
        <f t="shared" si="118"/>
        <v>0</v>
      </c>
      <c r="H341" s="54">
        <f t="shared" si="118"/>
        <v>0</v>
      </c>
      <c r="I341" s="54">
        <f t="shared" si="118"/>
        <v>0</v>
      </c>
    </row>
    <row r="342" spans="1:9" x14ac:dyDescent="0.25">
      <c r="A342" s="55">
        <v>3222</v>
      </c>
      <c r="B342" s="147" t="s">
        <v>41</v>
      </c>
      <c r="C342" s="147"/>
      <c r="D342" s="147"/>
      <c r="E342" s="147"/>
      <c r="F342" s="147"/>
      <c r="G342" s="56">
        <f t="shared" si="118"/>
        <v>0</v>
      </c>
      <c r="H342" s="56">
        <f t="shared" si="118"/>
        <v>0</v>
      </c>
      <c r="I342" s="56">
        <f t="shared" si="118"/>
        <v>0</v>
      </c>
    </row>
    <row r="343" spans="1:9" x14ac:dyDescent="0.25">
      <c r="A343" s="57">
        <v>32224</v>
      </c>
      <c r="B343" s="153" t="s">
        <v>41</v>
      </c>
      <c r="C343" s="153"/>
      <c r="D343" s="153"/>
      <c r="E343" s="153"/>
      <c r="F343" s="153"/>
      <c r="G343" s="59"/>
      <c r="H343" s="59"/>
      <c r="I343" s="59"/>
    </row>
    <row r="344" spans="1:9" x14ac:dyDescent="0.25">
      <c r="A344" s="57"/>
      <c r="B344" s="153"/>
      <c r="C344" s="153"/>
      <c r="D344" s="153"/>
      <c r="E344" s="153"/>
      <c r="F344" s="153"/>
      <c r="G344" s="75"/>
      <c r="H344" s="75"/>
      <c r="I344" s="75"/>
    </row>
    <row r="345" spans="1:9" s="57" customFormat="1" x14ac:dyDescent="0.25">
      <c r="A345" s="49" t="s">
        <v>177</v>
      </c>
      <c r="B345" s="144" t="s">
        <v>90</v>
      </c>
      <c r="C345" s="144"/>
      <c r="D345" s="144"/>
      <c r="E345" s="144"/>
      <c r="F345" s="144"/>
      <c r="G345" s="50">
        <f t="shared" ref="G345:I350" si="119">SUM(G346)</f>
        <v>0</v>
      </c>
      <c r="H345" s="50">
        <f t="shared" si="119"/>
        <v>0</v>
      </c>
      <c r="I345" s="50">
        <f t="shared" si="119"/>
        <v>0</v>
      </c>
    </row>
    <row r="346" spans="1:9" s="26" customFormat="1" x14ac:dyDescent="0.25">
      <c r="A346" s="51" t="s">
        <v>174</v>
      </c>
      <c r="B346" s="145" t="s">
        <v>242</v>
      </c>
      <c r="C346" s="145"/>
      <c r="D346" s="145"/>
      <c r="E346" s="145"/>
      <c r="F346" s="145"/>
      <c r="G346" s="52">
        <f t="shared" si="119"/>
        <v>0</v>
      </c>
      <c r="H346" s="52">
        <f t="shared" si="119"/>
        <v>0</v>
      </c>
      <c r="I346" s="52">
        <f t="shared" si="119"/>
        <v>0</v>
      </c>
    </row>
    <row r="347" spans="1:9" s="26" customFormat="1" x14ac:dyDescent="0.25">
      <c r="A347" s="53">
        <v>3</v>
      </c>
      <c r="B347" s="146" t="s">
        <v>12</v>
      </c>
      <c r="C347" s="146"/>
      <c r="D347" s="146"/>
      <c r="E347" s="146"/>
      <c r="F347" s="146"/>
      <c r="G347" s="54">
        <f t="shared" si="119"/>
        <v>0</v>
      </c>
      <c r="H347" s="54">
        <f t="shared" si="119"/>
        <v>0</v>
      </c>
      <c r="I347" s="54">
        <f t="shared" si="119"/>
        <v>0</v>
      </c>
    </row>
    <row r="348" spans="1:9" x14ac:dyDescent="0.25">
      <c r="A348" s="53">
        <v>32</v>
      </c>
      <c r="B348" s="146" t="s">
        <v>16</v>
      </c>
      <c r="C348" s="146"/>
      <c r="D348" s="146"/>
      <c r="E348" s="146"/>
      <c r="F348" s="146"/>
      <c r="G348" s="54">
        <f t="shared" si="119"/>
        <v>0</v>
      </c>
      <c r="H348" s="54">
        <f t="shared" si="119"/>
        <v>0</v>
      </c>
      <c r="I348" s="54">
        <f t="shared" si="119"/>
        <v>0</v>
      </c>
    </row>
    <row r="349" spans="1:9" s="67" customFormat="1" x14ac:dyDescent="0.25">
      <c r="A349" s="53">
        <v>322</v>
      </c>
      <c r="B349" s="146" t="s">
        <v>165</v>
      </c>
      <c r="C349" s="146"/>
      <c r="D349" s="146"/>
      <c r="E349" s="146"/>
      <c r="F349" s="146"/>
      <c r="G349" s="54">
        <f t="shared" si="119"/>
        <v>0</v>
      </c>
      <c r="H349" s="54">
        <f t="shared" si="119"/>
        <v>0</v>
      </c>
      <c r="I349" s="54">
        <f t="shared" si="119"/>
        <v>0</v>
      </c>
    </row>
    <row r="350" spans="1:9" x14ac:dyDescent="0.25">
      <c r="A350" s="55">
        <v>3222</v>
      </c>
      <c r="B350" s="147" t="s">
        <v>41</v>
      </c>
      <c r="C350" s="147"/>
      <c r="D350" s="147"/>
      <c r="E350" s="147"/>
      <c r="F350" s="147"/>
      <c r="G350" s="56">
        <f t="shared" si="119"/>
        <v>0</v>
      </c>
      <c r="H350" s="56">
        <f t="shared" si="119"/>
        <v>0</v>
      </c>
      <c r="I350" s="56">
        <f t="shared" si="119"/>
        <v>0</v>
      </c>
    </row>
    <row r="351" spans="1:9" x14ac:dyDescent="0.25">
      <c r="A351" s="57">
        <v>32224</v>
      </c>
      <c r="B351" s="153" t="s">
        <v>166</v>
      </c>
      <c r="C351" s="153"/>
      <c r="D351" s="153"/>
      <c r="E351" s="153"/>
      <c r="F351" s="153"/>
      <c r="G351" s="59"/>
      <c r="H351" s="59"/>
      <c r="I351" s="59"/>
    </row>
    <row r="352" spans="1:9" x14ac:dyDescent="0.25">
      <c r="A352" s="57"/>
      <c r="B352" s="153"/>
      <c r="C352" s="153"/>
      <c r="D352" s="153"/>
      <c r="E352" s="153"/>
      <c r="F352" s="153"/>
      <c r="G352" s="75"/>
      <c r="H352" s="75"/>
      <c r="I352" s="75"/>
    </row>
    <row r="353" spans="1:9" ht="15" customHeight="1" x14ac:dyDescent="0.25">
      <c r="A353" s="163" t="s">
        <v>243</v>
      </c>
      <c r="B353" s="163"/>
      <c r="C353" s="163"/>
      <c r="D353" s="163"/>
      <c r="E353" s="163"/>
      <c r="F353" s="163"/>
      <c r="G353" s="163"/>
      <c r="H353" s="163"/>
      <c r="I353" s="163"/>
    </row>
    <row r="354" spans="1:9" s="26" customFormat="1" x14ac:dyDescent="0.25">
      <c r="A354" s="49" t="s">
        <v>244</v>
      </c>
      <c r="B354" s="144" t="s">
        <v>99</v>
      </c>
      <c r="C354" s="144"/>
      <c r="D354" s="144"/>
      <c r="E354" s="144"/>
      <c r="F354" s="144"/>
      <c r="G354" s="50">
        <f t="shared" ref="G354:I359" si="120">SUM(G355)</f>
        <v>332</v>
      </c>
      <c r="H354" s="50">
        <f t="shared" si="120"/>
        <v>332</v>
      </c>
      <c r="I354" s="50">
        <f t="shared" si="120"/>
        <v>332</v>
      </c>
    </row>
    <row r="355" spans="1:9" s="26" customFormat="1" x14ac:dyDescent="0.25">
      <c r="A355" s="51" t="s">
        <v>174</v>
      </c>
      <c r="B355" s="145" t="s">
        <v>245</v>
      </c>
      <c r="C355" s="145"/>
      <c r="D355" s="145"/>
      <c r="E355" s="145"/>
      <c r="F355" s="145"/>
      <c r="G355" s="52">
        <f t="shared" si="120"/>
        <v>332</v>
      </c>
      <c r="H355" s="52">
        <f t="shared" si="120"/>
        <v>332</v>
      </c>
      <c r="I355" s="52">
        <f t="shared" si="120"/>
        <v>332</v>
      </c>
    </row>
    <row r="356" spans="1:9" s="26" customFormat="1" x14ac:dyDescent="0.25">
      <c r="A356" s="53">
        <v>3</v>
      </c>
      <c r="B356" s="146" t="s">
        <v>12</v>
      </c>
      <c r="C356" s="146"/>
      <c r="D356" s="146"/>
      <c r="E356" s="146"/>
      <c r="F356" s="146"/>
      <c r="G356" s="54">
        <f t="shared" si="120"/>
        <v>332</v>
      </c>
      <c r="H356" s="54">
        <f t="shared" si="120"/>
        <v>332</v>
      </c>
      <c r="I356" s="54">
        <f t="shared" si="120"/>
        <v>332</v>
      </c>
    </row>
    <row r="357" spans="1:9" x14ac:dyDescent="0.25">
      <c r="A357" s="53">
        <v>32</v>
      </c>
      <c r="B357" s="146" t="s">
        <v>16</v>
      </c>
      <c r="C357" s="146"/>
      <c r="D357" s="146"/>
      <c r="E357" s="146"/>
      <c r="F357" s="146"/>
      <c r="G357" s="54">
        <f t="shared" si="120"/>
        <v>332</v>
      </c>
      <c r="H357" s="54">
        <f t="shared" si="120"/>
        <v>332</v>
      </c>
      <c r="I357" s="54">
        <f t="shared" si="120"/>
        <v>332</v>
      </c>
    </row>
    <row r="358" spans="1:9" s="67" customFormat="1" x14ac:dyDescent="0.25">
      <c r="A358" s="53">
        <v>322</v>
      </c>
      <c r="B358" s="146" t="s">
        <v>165</v>
      </c>
      <c r="C358" s="146"/>
      <c r="D358" s="146"/>
      <c r="E358" s="146"/>
      <c r="F358" s="146"/>
      <c r="G358" s="54">
        <f t="shared" si="120"/>
        <v>332</v>
      </c>
      <c r="H358" s="54">
        <f t="shared" si="120"/>
        <v>332</v>
      </c>
      <c r="I358" s="54">
        <f t="shared" si="120"/>
        <v>332</v>
      </c>
    </row>
    <row r="359" spans="1:9" x14ac:dyDescent="0.25">
      <c r="A359" s="55">
        <v>3222</v>
      </c>
      <c r="B359" s="147" t="s">
        <v>41</v>
      </c>
      <c r="C359" s="147"/>
      <c r="D359" s="147"/>
      <c r="E359" s="147"/>
      <c r="F359" s="147"/>
      <c r="G359" s="56">
        <f t="shared" si="120"/>
        <v>332</v>
      </c>
      <c r="H359" s="56">
        <f t="shared" si="120"/>
        <v>332</v>
      </c>
      <c r="I359" s="56">
        <f t="shared" si="120"/>
        <v>332</v>
      </c>
    </row>
    <row r="360" spans="1:9" x14ac:dyDescent="0.25">
      <c r="A360" s="57">
        <v>32224</v>
      </c>
      <c r="B360" s="153" t="s">
        <v>166</v>
      </c>
      <c r="C360" s="153"/>
      <c r="D360" s="153"/>
      <c r="E360" s="153"/>
      <c r="F360" s="153"/>
      <c r="G360" s="59">
        <v>332</v>
      </c>
      <c r="H360" s="59">
        <v>332</v>
      </c>
      <c r="I360" s="59">
        <v>332</v>
      </c>
    </row>
    <row r="361" spans="1:9" x14ac:dyDescent="0.25">
      <c r="B361" s="169"/>
      <c r="C361" s="169"/>
      <c r="D361" s="169"/>
      <c r="E361" s="169"/>
      <c r="F361" s="169"/>
      <c r="G361" s="73"/>
      <c r="H361" s="74"/>
      <c r="I361" s="74"/>
    </row>
    <row r="362" spans="1:9" ht="15" customHeight="1" x14ac:dyDescent="0.25">
      <c r="A362" s="163" t="s">
        <v>246</v>
      </c>
      <c r="B362" s="163"/>
      <c r="C362" s="163"/>
      <c r="D362" s="163"/>
      <c r="E362" s="163"/>
      <c r="F362" s="163"/>
      <c r="G362" s="163"/>
      <c r="H362" s="163"/>
      <c r="I362" s="163"/>
    </row>
    <row r="363" spans="1:9" s="26" customFormat="1" x14ac:dyDescent="0.25">
      <c r="A363" s="49" t="s">
        <v>247</v>
      </c>
      <c r="B363" s="144" t="s">
        <v>17</v>
      </c>
      <c r="C363" s="144"/>
      <c r="D363" s="144"/>
      <c r="E363" s="144"/>
      <c r="F363" s="144"/>
      <c r="G363" s="50">
        <f t="shared" ref="G363:I365" si="121">SUM(G364)</f>
        <v>0</v>
      </c>
      <c r="H363" s="50">
        <f t="shared" si="121"/>
        <v>0</v>
      </c>
      <c r="I363" s="50">
        <f t="shared" si="121"/>
        <v>0</v>
      </c>
    </row>
    <row r="364" spans="1:9" s="26" customFormat="1" x14ac:dyDescent="0.25">
      <c r="A364" s="51" t="s">
        <v>174</v>
      </c>
      <c r="B364" s="145" t="s">
        <v>179</v>
      </c>
      <c r="C364" s="145"/>
      <c r="D364" s="145"/>
      <c r="E364" s="145"/>
      <c r="F364" s="145"/>
      <c r="G364" s="52">
        <f t="shared" si="121"/>
        <v>0</v>
      </c>
      <c r="H364" s="52">
        <f t="shared" si="121"/>
        <v>0</v>
      </c>
      <c r="I364" s="52">
        <f t="shared" si="121"/>
        <v>0</v>
      </c>
    </row>
    <row r="365" spans="1:9" s="26" customFormat="1" x14ac:dyDescent="0.25">
      <c r="A365" s="53">
        <v>3</v>
      </c>
      <c r="B365" s="146" t="s">
        <v>12</v>
      </c>
      <c r="C365" s="146"/>
      <c r="D365" s="146"/>
      <c r="E365" s="146"/>
      <c r="F365" s="146"/>
      <c r="G365" s="54">
        <f t="shared" si="121"/>
        <v>0</v>
      </c>
      <c r="H365" s="54">
        <f t="shared" si="121"/>
        <v>0</v>
      </c>
      <c r="I365" s="54">
        <f t="shared" si="121"/>
        <v>0</v>
      </c>
    </row>
    <row r="366" spans="1:9" x14ac:dyDescent="0.25">
      <c r="A366" s="53">
        <v>32</v>
      </c>
      <c r="B366" s="146" t="s">
        <v>16</v>
      </c>
      <c r="C366" s="146"/>
      <c r="D366" s="146"/>
      <c r="E366" s="146"/>
      <c r="F366" s="146"/>
      <c r="G366" s="54">
        <f t="shared" ref="G366:I366" si="122">SUM(G367+G371)</f>
        <v>0</v>
      </c>
      <c r="H366" s="54">
        <f t="shared" si="122"/>
        <v>0</v>
      </c>
      <c r="I366" s="54">
        <f t="shared" si="122"/>
        <v>0</v>
      </c>
    </row>
    <row r="367" spans="1:9" s="67" customFormat="1" x14ac:dyDescent="0.25">
      <c r="A367" s="53">
        <v>322</v>
      </c>
      <c r="B367" s="146" t="s">
        <v>165</v>
      </c>
      <c r="C367" s="146"/>
      <c r="D367" s="146"/>
      <c r="E367" s="146"/>
      <c r="F367" s="146"/>
      <c r="G367" s="54">
        <f t="shared" ref="G367:I368" si="123">SUM(G368)</f>
        <v>0</v>
      </c>
      <c r="H367" s="54">
        <f t="shared" si="123"/>
        <v>0</v>
      </c>
      <c r="I367" s="54">
        <f t="shared" si="123"/>
        <v>0</v>
      </c>
    </row>
    <row r="368" spans="1:9" x14ac:dyDescent="0.25">
      <c r="A368" s="55">
        <v>3221</v>
      </c>
      <c r="B368" s="147" t="s">
        <v>40</v>
      </c>
      <c r="C368" s="147"/>
      <c r="D368" s="147"/>
      <c r="E368" s="147"/>
      <c r="F368" s="147"/>
      <c r="G368" s="56">
        <f t="shared" si="123"/>
        <v>0</v>
      </c>
      <c r="H368" s="56">
        <f t="shared" si="123"/>
        <v>0</v>
      </c>
      <c r="I368" s="56">
        <f t="shared" si="123"/>
        <v>0</v>
      </c>
    </row>
    <row r="369" spans="1:9" x14ac:dyDescent="0.25">
      <c r="A369" s="57">
        <v>32219</v>
      </c>
      <c r="B369" s="158" t="s">
        <v>40</v>
      </c>
      <c r="C369" s="158"/>
      <c r="D369" s="158"/>
      <c r="E369" s="158"/>
      <c r="F369" s="158"/>
      <c r="G369" s="59">
        <v>0</v>
      </c>
      <c r="H369" s="59">
        <v>0</v>
      </c>
      <c r="I369" s="59">
        <v>0</v>
      </c>
    </row>
    <row r="370" spans="1:9" x14ac:dyDescent="0.25">
      <c r="A370" s="53">
        <v>32</v>
      </c>
      <c r="B370" s="146" t="s">
        <v>16</v>
      </c>
      <c r="C370" s="146"/>
      <c r="D370" s="146"/>
      <c r="E370" s="146"/>
      <c r="F370" s="146"/>
      <c r="G370" s="54">
        <f t="shared" ref="G370:I372" si="124">SUM(G371)</f>
        <v>0</v>
      </c>
      <c r="H370" s="54">
        <f t="shared" si="124"/>
        <v>0</v>
      </c>
      <c r="I370" s="54">
        <f t="shared" si="124"/>
        <v>0</v>
      </c>
    </row>
    <row r="371" spans="1:9" s="67" customFormat="1" x14ac:dyDescent="0.25">
      <c r="A371" s="53">
        <v>329</v>
      </c>
      <c r="B371" s="146" t="s">
        <v>40</v>
      </c>
      <c r="C371" s="146"/>
      <c r="D371" s="146"/>
      <c r="E371" s="146"/>
      <c r="F371" s="146"/>
      <c r="G371" s="54">
        <f t="shared" si="124"/>
        <v>0</v>
      </c>
      <c r="H371" s="54">
        <f t="shared" si="124"/>
        <v>0</v>
      </c>
      <c r="I371" s="54">
        <f t="shared" si="124"/>
        <v>0</v>
      </c>
    </row>
    <row r="372" spans="1:9" x14ac:dyDescent="0.25">
      <c r="A372" s="55">
        <v>3293</v>
      </c>
      <c r="B372" s="147" t="s">
        <v>39</v>
      </c>
      <c r="C372" s="147"/>
      <c r="D372" s="147"/>
      <c r="E372" s="147"/>
      <c r="F372" s="147"/>
      <c r="G372" s="56">
        <f t="shared" si="124"/>
        <v>0</v>
      </c>
      <c r="H372" s="56">
        <f t="shared" si="124"/>
        <v>0</v>
      </c>
      <c r="I372" s="56">
        <f t="shared" si="124"/>
        <v>0</v>
      </c>
    </row>
    <row r="373" spans="1:9" x14ac:dyDescent="0.25">
      <c r="A373" s="57">
        <v>32931</v>
      </c>
      <c r="B373" s="153" t="s">
        <v>39</v>
      </c>
      <c r="C373" s="153"/>
      <c r="D373" s="153"/>
      <c r="E373" s="153"/>
      <c r="F373" s="153"/>
      <c r="G373" s="59">
        <v>0</v>
      </c>
      <c r="H373" s="59">
        <v>0</v>
      </c>
      <c r="I373" s="59">
        <v>0</v>
      </c>
    </row>
    <row r="374" spans="1:9" x14ac:dyDescent="0.25">
      <c r="A374" s="57"/>
      <c r="B374" s="153"/>
      <c r="C374" s="153"/>
      <c r="D374" s="153"/>
      <c r="E374" s="153"/>
      <c r="F374" s="153"/>
      <c r="G374" s="74"/>
      <c r="H374" s="76"/>
    </row>
    <row r="375" spans="1:9" x14ac:dyDescent="0.25">
      <c r="B375" s="169"/>
      <c r="C375" s="169"/>
      <c r="D375" s="169"/>
      <c r="E375" s="169"/>
      <c r="F375" s="169"/>
      <c r="G375" s="74"/>
    </row>
    <row r="376" spans="1:9" x14ac:dyDescent="0.25">
      <c r="A376" s="163" t="s">
        <v>248</v>
      </c>
      <c r="B376" s="163"/>
      <c r="C376" s="163"/>
      <c r="D376" s="163"/>
      <c r="E376" s="163"/>
      <c r="F376" s="163"/>
      <c r="G376" s="163"/>
      <c r="H376" s="163"/>
      <c r="I376" s="163"/>
    </row>
    <row r="377" spans="1:9" x14ac:dyDescent="0.25">
      <c r="A377" s="49" t="s">
        <v>132</v>
      </c>
      <c r="B377" s="144" t="s">
        <v>249</v>
      </c>
      <c r="C377" s="144"/>
      <c r="D377" s="144"/>
      <c r="E377" s="144"/>
      <c r="F377" s="144"/>
      <c r="G377" s="50">
        <f t="shared" ref="G377:I380" si="125">SUM(G378)</f>
        <v>0</v>
      </c>
      <c r="H377" s="50">
        <f t="shared" si="125"/>
        <v>0</v>
      </c>
      <c r="I377" s="50">
        <f t="shared" si="125"/>
        <v>0</v>
      </c>
    </row>
    <row r="378" spans="1:9" x14ac:dyDescent="0.25">
      <c r="A378" s="51" t="s">
        <v>174</v>
      </c>
      <c r="B378" s="145" t="s">
        <v>179</v>
      </c>
      <c r="C378" s="145"/>
      <c r="D378" s="145"/>
      <c r="E378" s="145"/>
      <c r="F378" s="145"/>
      <c r="G378" s="52">
        <f t="shared" si="125"/>
        <v>0</v>
      </c>
      <c r="H378" s="52">
        <f t="shared" si="125"/>
        <v>0</v>
      </c>
      <c r="I378" s="52">
        <f t="shared" si="125"/>
        <v>0</v>
      </c>
    </row>
    <row r="379" spans="1:9" x14ac:dyDescent="0.25">
      <c r="A379" s="53">
        <v>3</v>
      </c>
      <c r="B379" s="146" t="s">
        <v>12</v>
      </c>
      <c r="C379" s="146"/>
      <c r="D379" s="146"/>
      <c r="E379" s="146"/>
      <c r="F379" s="146"/>
      <c r="G379" s="54">
        <f t="shared" si="125"/>
        <v>0</v>
      </c>
      <c r="H379" s="54">
        <f t="shared" si="125"/>
        <v>0</v>
      </c>
      <c r="I379" s="54">
        <f t="shared" si="125"/>
        <v>0</v>
      </c>
    </row>
    <row r="380" spans="1:9" x14ac:dyDescent="0.25">
      <c r="A380" s="53">
        <v>32</v>
      </c>
      <c r="B380" s="146" t="s">
        <v>16</v>
      </c>
      <c r="C380" s="146"/>
      <c r="D380" s="146"/>
      <c r="E380" s="146"/>
      <c r="F380" s="146"/>
      <c r="G380" s="54">
        <f t="shared" si="125"/>
        <v>0</v>
      </c>
      <c r="H380" s="54">
        <f t="shared" si="125"/>
        <v>0</v>
      </c>
      <c r="I380" s="54">
        <f t="shared" si="125"/>
        <v>0</v>
      </c>
    </row>
    <row r="381" spans="1:9" x14ac:dyDescent="0.25">
      <c r="A381" s="53">
        <v>324</v>
      </c>
      <c r="B381" s="156" t="s">
        <v>250</v>
      </c>
      <c r="C381" s="156"/>
      <c r="D381" s="156"/>
      <c r="E381" s="156"/>
      <c r="F381" s="156"/>
      <c r="G381" s="54">
        <f t="shared" ref="G381:I381" si="126">SUM(G382+G383)</f>
        <v>0</v>
      </c>
      <c r="H381" s="54">
        <f t="shared" si="126"/>
        <v>0</v>
      </c>
      <c r="I381" s="54">
        <f t="shared" si="126"/>
        <v>0</v>
      </c>
    </row>
    <row r="382" spans="1:9" x14ac:dyDescent="0.25">
      <c r="A382" s="25">
        <v>32412</v>
      </c>
      <c r="B382" s="25" t="s">
        <v>43</v>
      </c>
      <c r="G382" s="72">
        <v>0</v>
      </c>
      <c r="H382" s="72">
        <v>0</v>
      </c>
      <c r="I382" s="72">
        <v>0</v>
      </c>
    </row>
    <row r="383" spans="1:9" x14ac:dyDescent="0.25">
      <c r="A383" s="25">
        <v>9221</v>
      </c>
      <c r="B383" s="25" t="s">
        <v>262</v>
      </c>
      <c r="G383" s="72">
        <v>0</v>
      </c>
      <c r="H383" s="72">
        <v>0</v>
      </c>
      <c r="I383" s="72">
        <v>0</v>
      </c>
    </row>
    <row r="384" spans="1:9" x14ac:dyDescent="0.25">
      <c r="A384" s="152" t="s">
        <v>302</v>
      </c>
      <c r="B384" s="152"/>
      <c r="C384" s="152"/>
      <c r="D384" s="152"/>
      <c r="E384" s="152"/>
      <c r="F384" s="152"/>
      <c r="G384" s="152"/>
      <c r="H384" s="152"/>
      <c r="I384" s="152"/>
    </row>
    <row r="385" spans="1:9" x14ac:dyDescent="0.25">
      <c r="A385" s="49" t="s">
        <v>111</v>
      </c>
      <c r="B385" s="144" t="s">
        <v>112</v>
      </c>
      <c r="C385" s="144"/>
      <c r="D385" s="144"/>
      <c r="E385" s="144"/>
      <c r="F385" s="144"/>
      <c r="G385" s="50">
        <f t="shared" ref="G385:I390" si="127">SUM(G386)</f>
        <v>19984</v>
      </c>
      <c r="H385" s="50">
        <f t="shared" si="127"/>
        <v>0</v>
      </c>
      <c r="I385" s="50">
        <f t="shared" si="127"/>
        <v>0</v>
      </c>
    </row>
    <row r="386" spans="1:9" x14ac:dyDescent="0.25">
      <c r="A386" s="51" t="s">
        <v>72</v>
      </c>
      <c r="B386" s="145" t="s">
        <v>307</v>
      </c>
      <c r="C386" s="145"/>
      <c r="D386" s="145"/>
      <c r="E386" s="145"/>
      <c r="F386" s="145"/>
      <c r="G386" s="52">
        <f t="shared" si="127"/>
        <v>19984</v>
      </c>
      <c r="H386" s="52">
        <f t="shared" si="127"/>
        <v>0</v>
      </c>
      <c r="I386" s="52">
        <f t="shared" si="127"/>
        <v>0</v>
      </c>
    </row>
    <row r="387" spans="1:9" x14ac:dyDescent="0.25">
      <c r="A387" s="53">
        <v>3</v>
      </c>
      <c r="B387" s="146" t="s">
        <v>12</v>
      </c>
      <c r="C387" s="146"/>
      <c r="D387" s="146"/>
      <c r="E387" s="146"/>
      <c r="F387" s="146"/>
      <c r="G387" s="54">
        <f t="shared" si="127"/>
        <v>19984</v>
      </c>
      <c r="H387" s="54">
        <f t="shared" si="127"/>
        <v>0</v>
      </c>
      <c r="I387" s="54">
        <f t="shared" si="127"/>
        <v>0</v>
      </c>
    </row>
    <row r="388" spans="1:9" x14ac:dyDescent="0.25">
      <c r="A388" s="53">
        <v>36</v>
      </c>
      <c r="B388" s="161" t="s">
        <v>251</v>
      </c>
      <c r="C388" s="161"/>
      <c r="D388" s="161"/>
      <c r="E388" s="161"/>
      <c r="F388" s="161"/>
      <c r="G388" s="54">
        <f t="shared" si="127"/>
        <v>19984</v>
      </c>
      <c r="H388" s="54">
        <f t="shared" si="127"/>
        <v>0</v>
      </c>
      <c r="I388" s="54">
        <f t="shared" si="127"/>
        <v>0</v>
      </c>
    </row>
    <row r="389" spans="1:9" x14ac:dyDescent="0.25">
      <c r="A389" s="53">
        <v>368</v>
      </c>
      <c r="B389" s="156" t="s">
        <v>113</v>
      </c>
      <c r="C389" s="156"/>
      <c r="D389" s="156"/>
      <c r="E389" s="156"/>
      <c r="F389" s="156"/>
      <c r="G389" s="63">
        <f t="shared" si="127"/>
        <v>19984</v>
      </c>
      <c r="H389" s="63">
        <f t="shared" si="127"/>
        <v>0</v>
      </c>
      <c r="I389" s="63">
        <f t="shared" si="127"/>
        <v>0</v>
      </c>
    </row>
    <row r="390" spans="1:9" x14ac:dyDescent="0.25">
      <c r="A390" s="55">
        <v>3681</v>
      </c>
      <c r="B390" s="147" t="s">
        <v>296</v>
      </c>
      <c r="C390" s="147"/>
      <c r="D390" s="147"/>
      <c r="E390" s="147"/>
      <c r="F390" s="147"/>
      <c r="G390" s="56">
        <f t="shared" si="127"/>
        <v>19984</v>
      </c>
      <c r="H390" s="56">
        <f t="shared" si="127"/>
        <v>0</v>
      </c>
      <c r="I390" s="56">
        <f t="shared" si="127"/>
        <v>0</v>
      </c>
    </row>
    <row r="391" spans="1:9" x14ac:dyDescent="0.25">
      <c r="A391" s="57">
        <v>36811</v>
      </c>
      <c r="B391" s="153" t="s">
        <v>308</v>
      </c>
      <c r="C391" s="153"/>
      <c r="D391" s="153"/>
      <c r="E391" s="153"/>
      <c r="F391" s="153"/>
      <c r="G391" s="58">
        <v>19984</v>
      </c>
      <c r="H391" s="58">
        <v>0</v>
      </c>
      <c r="I391" s="58">
        <v>0</v>
      </c>
    </row>
    <row r="393" spans="1:9" x14ac:dyDescent="0.25">
      <c r="A393" s="152" t="s">
        <v>252</v>
      </c>
      <c r="B393" s="152"/>
      <c r="C393" s="152"/>
      <c r="D393" s="152"/>
      <c r="E393" s="152"/>
      <c r="F393" s="152"/>
      <c r="G393" s="152"/>
      <c r="H393" s="152"/>
      <c r="I393" s="152"/>
    </row>
    <row r="394" spans="1:9" x14ac:dyDescent="0.25">
      <c r="A394" s="49" t="s">
        <v>116</v>
      </c>
      <c r="B394" s="144" t="s">
        <v>24</v>
      </c>
      <c r="C394" s="144"/>
      <c r="D394" s="144"/>
      <c r="E394" s="144"/>
      <c r="F394" s="144"/>
      <c r="G394" s="50">
        <f t="shared" ref="G394:I394" si="128">SUM(G395+G402)</f>
        <v>266</v>
      </c>
      <c r="H394" s="50">
        <f t="shared" si="128"/>
        <v>398</v>
      </c>
      <c r="I394" s="50">
        <f t="shared" si="128"/>
        <v>398</v>
      </c>
    </row>
    <row r="395" spans="1:9" x14ac:dyDescent="0.25">
      <c r="A395" s="51" t="s">
        <v>253</v>
      </c>
      <c r="B395" s="145" t="s">
        <v>179</v>
      </c>
      <c r="C395" s="145"/>
      <c r="D395" s="145"/>
      <c r="E395" s="145"/>
      <c r="F395" s="145"/>
      <c r="G395" s="52">
        <f t="shared" ref="G395:I399" si="129">SUM(G396)</f>
        <v>266</v>
      </c>
      <c r="H395" s="52">
        <f t="shared" si="129"/>
        <v>398</v>
      </c>
      <c r="I395" s="52">
        <f t="shared" si="129"/>
        <v>398</v>
      </c>
    </row>
    <row r="396" spans="1:9" x14ac:dyDescent="0.25">
      <c r="A396" s="53">
        <v>3</v>
      </c>
      <c r="B396" s="146" t="s">
        <v>12</v>
      </c>
      <c r="C396" s="146"/>
      <c r="D396" s="146"/>
      <c r="E396" s="146"/>
      <c r="F396" s="146"/>
      <c r="G396" s="54">
        <f t="shared" si="129"/>
        <v>266</v>
      </c>
      <c r="H396" s="54">
        <f t="shared" si="129"/>
        <v>398</v>
      </c>
      <c r="I396" s="54">
        <f t="shared" si="129"/>
        <v>398</v>
      </c>
    </row>
    <row r="397" spans="1:9" x14ac:dyDescent="0.25">
      <c r="A397" s="53">
        <v>32</v>
      </c>
      <c r="B397" s="146" t="s">
        <v>16</v>
      </c>
      <c r="C397" s="146"/>
      <c r="D397" s="146"/>
      <c r="E397" s="146"/>
      <c r="F397" s="146"/>
      <c r="G397" s="54">
        <f t="shared" si="129"/>
        <v>266</v>
      </c>
      <c r="H397" s="54">
        <f t="shared" si="129"/>
        <v>398</v>
      </c>
      <c r="I397" s="54">
        <f t="shared" si="129"/>
        <v>398</v>
      </c>
    </row>
    <row r="398" spans="1:9" x14ac:dyDescent="0.25">
      <c r="A398" s="53">
        <v>322</v>
      </c>
      <c r="B398" s="146" t="s">
        <v>165</v>
      </c>
      <c r="C398" s="146"/>
      <c r="D398" s="146"/>
      <c r="E398" s="146"/>
      <c r="F398" s="146"/>
      <c r="G398" s="54">
        <f t="shared" si="129"/>
        <v>266</v>
      </c>
      <c r="H398" s="54">
        <f t="shared" si="129"/>
        <v>398</v>
      </c>
      <c r="I398" s="54">
        <f t="shared" si="129"/>
        <v>398</v>
      </c>
    </row>
    <row r="399" spans="1:9" x14ac:dyDescent="0.25">
      <c r="A399" s="55">
        <v>3222</v>
      </c>
      <c r="B399" s="147" t="s">
        <v>41</v>
      </c>
      <c r="C399" s="147"/>
      <c r="D399" s="147"/>
      <c r="E399" s="147"/>
      <c r="F399" s="147"/>
      <c r="G399" s="56">
        <f t="shared" si="129"/>
        <v>266</v>
      </c>
      <c r="H399" s="56">
        <f t="shared" si="129"/>
        <v>398</v>
      </c>
      <c r="I399" s="56">
        <f t="shared" si="129"/>
        <v>398</v>
      </c>
    </row>
    <row r="400" spans="1:9" x14ac:dyDescent="0.25">
      <c r="A400" s="57">
        <v>32222</v>
      </c>
      <c r="B400" s="153" t="s">
        <v>41</v>
      </c>
      <c r="C400" s="153"/>
      <c r="D400" s="153"/>
      <c r="E400" s="153"/>
      <c r="F400" s="153"/>
      <c r="G400" s="58">
        <v>266</v>
      </c>
      <c r="H400" s="58">
        <v>398</v>
      </c>
      <c r="I400" s="58">
        <v>398</v>
      </c>
    </row>
    <row r="404" spans="7:8" x14ac:dyDescent="0.25">
      <c r="G404" s="25"/>
    </row>
    <row r="405" spans="7:8" x14ac:dyDescent="0.25">
      <c r="G405" s="25"/>
    </row>
    <row r="406" spans="7:8" x14ac:dyDescent="0.25">
      <c r="G406" s="25"/>
    </row>
    <row r="407" spans="7:8" x14ac:dyDescent="0.25">
      <c r="G407" s="25"/>
    </row>
    <row r="410" spans="7:8" x14ac:dyDescent="0.25">
      <c r="H410" s="76"/>
    </row>
    <row r="411" spans="7:8" x14ac:dyDescent="0.25">
      <c r="H411" s="76"/>
    </row>
    <row r="414" spans="7:8" x14ac:dyDescent="0.25">
      <c r="G414" s="76"/>
      <c r="H414" s="77" t="s">
        <v>254</v>
      </c>
    </row>
    <row r="415" spans="7:8" x14ac:dyDescent="0.25">
      <c r="G415" s="76"/>
      <c r="H415" s="78"/>
    </row>
    <row r="416" spans="7:8" x14ac:dyDescent="0.25">
      <c r="G416" s="76"/>
      <c r="H416" s="78"/>
    </row>
    <row r="417" spans="7:8" x14ac:dyDescent="0.25">
      <c r="G417" s="76"/>
      <c r="H417" s="79" t="s">
        <v>291</v>
      </c>
    </row>
  </sheetData>
  <mergeCells count="359">
    <mergeCell ref="A7:I7"/>
    <mergeCell ref="A10:A11"/>
    <mergeCell ref="B10:F11"/>
    <mergeCell ref="D12:F12"/>
    <mergeCell ref="D13:F13"/>
    <mergeCell ref="D14:F14"/>
    <mergeCell ref="A1:D1"/>
    <mergeCell ref="A2:E2"/>
    <mergeCell ref="B3:E3"/>
    <mergeCell ref="B4:E4"/>
    <mergeCell ref="A5:E5"/>
    <mergeCell ref="A6:I6"/>
    <mergeCell ref="B21:F21"/>
    <mergeCell ref="B22:F22"/>
    <mergeCell ref="B23:F23"/>
    <mergeCell ref="B24:F24"/>
    <mergeCell ref="B25:F25"/>
    <mergeCell ref="B26:F26"/>
    <mergeCell ref="B15:F15"/>
    <mergeCell ref="B16:F16"/>
    <mergeCell ref="B17:F17"/>
    <mergeCell ref="B18:F18"/>
    <mergeCell ref="B19:F19"/>
    <mergeCell ref="A20:I20"/>
    <mergeCell ref="B33:F33"/>
    <mergeCell ref="A35:I35"/>
    <mergeCell ref="B36:F36"/>
    <mergeCell ref="B37:F37"/>
    <mergeCell ref="B38:F38"/>
    <mergeCell ref="B39:F39"/>
    <mergeCell ref="B27:F27"/>
    <mergeCell ref="B28:F28"/>
    <mergeCell ref="B29:F29"/>
    <mergeCell ref="B30:F30"/>
    <mergeCell ref="B31:F31"/>
    <mergeCell ref="B32:F32"/>
    <mergeCell ref="B46:F46"/>
    <mergeCell ref="B47:F47"/>
    <mergeCell ref="B48:F48"/>
    <mergeCell ref="A50:I50"/>
    <mergeCell ref="B51:F51"/>
    <mergeCell ref="B52:F52"/>
    <mergeCell ref="B40:F40"/>
    <mergeCell ref="B41:F41"/>
    <mergeCell ref="B42:F42"/>
    <mergeCell ref="B43:F43"/>
    <mergeCell ref="B44:F44"/>
    <mergeCell ref="B45:F45"/>
    <mergeCell ref="B59:F59"/>
    <mergeCell ref="B60:F60"/>
    <mergeCell ref="B61:F61"/>
    <mergeCell ref="B62:F62"/>
    <mergeCell ref="B63:F63"/>
    <mergeCell ref="B64:F64"/>
    <mergeCell ref="B53:F53"/>
    <mergeCell ref="B54:F54"/>
    <mergeCell ref="B55:F55"/>
    <mergeCell ref="B56:F56"/>
    <mergeCell ref="B57:F57"/>
    <mergeCell ref="A58:I58"/>
    <mergeCell ref="B71:F71"/>
    <mergeCell ref="B72:F72"/>
    <mergeCell ref="B73:F73"/>
    <mergeCell ref="B74:F74"/>
    <mergeCell ref="B75:F75"/>
    <mergeCell ref="B76:F76"/>
    <mergeCell ref="B65:F65"/>
    <mergeCell ref="B66:F66"/>
    <mergeCell ref="B67:F67"/>
    <mergeCell ref="B68:F68"/>
    <mergeCell ref="B69:F69"/>
    <mergeCell ref="B70:F70"/>
    <mergeCell ref="B84:F84"/>
    <mergeCell ref="B85:F85"/>
    <mergeCell ref="B86:F86"/>
    <mergeCell ref="B87:F87"/>
    <mergeCell ref="B88:F88"/>
    <mergeCell ref="A91:I91"/>
    <mergeCell ref="B77:F77"/>
    <mergeCell ref="B78:F78"/>
    <mergeCell ref="B79:F79"/>
    <mergeCell ref="A81:I81"/>
    <mergeCell ref="B82:F82"/>
    <mergeCell ref="B83:F83"/>
    <mergeCell ref="B98:F98"/>
    <mergeCell ref="A100:I100"/>
    <mergeCell ref="B101:F101"/>
    <mergeCell ref="B102:F102"/>
    <mergeCell ref="B103:F103"/>
    <mergeCell ref="B104:F104"/>
    <mergeCell ref="B92:F92"/>
    <mergeCell ref="B93:F93"/>
    <mergeCell ref="B94:F94"/>
    <mergeCell ref="B95:F95"/>
    <mergeCell ref="B96:F96"/>
    <mergeCell ref="B97:F97"/>
    <mergeCell ref="B112:F112"/>
    <mergeCell ref="B113:F113"/>
    <mergeCell ref="B114:F114"/>
    <mergeCell ref="B115:F115"/>
    <mergeCell ref="B117:F117"/>
    <mergeCell ref="B119:F119"/>
    <mergeCell ref="B105:F105"/>
    <mergeCell ref="B106:F106"/>
    <mergeCell ref="B107:F107"/>
    <mergeCell ref="A109:I109"/>
    <mergeCell ref="B110:F110"/>
    <mergeCell ref="B111:F111"/>
    <mergeCell ref="A128:I128"/>
    <mergeCell ref="B129:F129"/>
    <mergeCell ref="B130:F130"/>
    <mergeCell ref="B131:F131"/>
    <mergeCell ref="B132:F132"/>
    <mergeCell ref="B133:F133"/>
    <mergeCell ref="A122:A123"/>
    <mergeCell ref="B122:F123"/>
    <mergeCell ref="D124:F124"/>
    <mergeCell ref="D125:F125"/>
    <mergeCell ref="D126:F126"/>
    <mergeCell ref="B127:F127"/>
    <mergeCell ref="B140:F140"/>
    <mergeCell ref="B141:F141"/>
    <mergeCell ref="B142:F142"/>
    <mergeCell ref="B143:F143"/>
    <mergeCell ref="B144:F144"/>
    <mergeCell ref="B145:F145"/>
    <mergeCell ref="B134:F134"/>
    <mergeCell ref="B135:F135"/>
    <mergeCell ref="B136:F136"/>
    <mergeCell ref="B137:F137"/>
    <mergeCell ref="B138:F138"/>
    <mergeCell ref="B139:F139"/>
    <mergeCell ref="B152:F152"/>
    <mergeCell ref="B153:F153"/>
    <mergeCell ref="B154:F154"/>
    <mergeCell ref="B155:F155"/>
    <mergeCell ref="B156:F156"/>
    <mergeCell ref="B157:F157"/>
    <mergeCell ref="B146:F146"/>
    <mergeCell ref="B147:F147"/>
    <mergeCell ref="B148:F148"/>
    <mergeCell ref="B149:F149"/>
    <mergeCell ref="B150:F150"/>
    <mergeCell ref="B151:F151"/>
    <mergeCell ref="B164:F164"/>
    <mergeCell ref="B165:F165"/>
    <mergeCell ref="B166:F166"/>
    <mergeCell ref="B167:F167"/>
    <mergeCell ref="B168:F168"/>
    <mergeCell ref="B169:F169"/>
    <mergeCell ref="B158:F158"/>
    <mergeCell ref="B159:F159"/>
    <mergeCell ref="B160:F160"/>
    <mergeCell ref="B161:F161"/>
    <mergeCell ref="B162:F162"/>
    <mergeCell ref="B163:F163"/>
    <mergeCell ref="B176:F176"/>
    <mergeCell ref="B177:F177"/>
    <mergeCell ref="B178:F178"/>
    <mergeCell ref="B179:F179"/>
    <mergeCell ref="B180:F180"/>
    <mergeCell ref="B181:F181"/>
    <mergeCell ref="B170:F170"/>
    <mergeCell ref="B171:F171"/>
    <mergeCell ref="B172:F172"/>
    <mergeCell ref="B173:F173"/>
    <mergeCell ref="B174:F174"/>
    <mergeCell ref="B175:F175"/>
    <mergeCell ref="B189:F189"/>
    <mergeCell ref="B190:F190"/>
    <mergeCell ref="B191:F191"/>
    <mergeCell ref="B192:F192"/>
    <mergeCell ref="B193:F193"/>
    <mergeCell ref="B194:F194"/>
    <mergeCell ref="B182:F182"/>
    <mergeCell ref="B183:F183"/>
    <mergeCell ref="A185:I185"/>
    <mergeCell ref="B186:F186"/>
    <mergeCell ref="B187:F187"/>
    <mergeCell ref="B188:F188"/>
    <mergeCell ref="B201:F201"/>
    <mergeCell ref="B202:F202"/>
    <mergeCell ref="B203:F203"/>
    <mergeCell ref="B204:F204"/>
    <mergeCell ref="B205:F205"/>
    <mergeCell ref="B211:F211"/>
    <mergeCell ref="B195:F195"/>
    <mergeCell ref="B196:F196"/>
    <mergeCell ref="B197:F197"/>
    <mergeCell ref="B198:F198"/>
    <mergeCell ref="B199:F199"/>
    <mergeCell ref="B200:F200"/>
    <mergeCell ref="A219:I219"/>
    <mergeCell ref="B220:F220"/>
    <mergeCell ref="B221:F221"/>
    <mergeCell ref="B222:F222"/>
    <mergeCell ref="B223:F223"/>
    <mergeCell ref="B224:F224"/>
    <mergeCell ref="B212:F212"/>
    <mergeCell ref="B213:F213"/>
    <mergeCell ref="B214:F214"/>
    <mergeCell ref="B215:F215"/>
    <mergeCell ref="B216:F216"/>
    <mergeCell ref="B217:F217"/>
    <mergeCell ref="B231:F231"/>
    <mergeCell ref="B232:F232"/>
    <mergeCell ref="B234:F234"/>
    <mergeCell ref="B235:F235"/>
    <mergeCell ref="B236:F236"/>
    <mergeCell ref="B237:F237"/>
    <mergeCell ref="B225:F225"/>
    <mergeCell ref="B226:F226"/>
    <mergeCell ref="B227:F227"/>
    <mergeCell ref="B228:F228"/>
    <mergeCell ref="B229:F229"/>
    <mergeCell ref="B230:F230"/>
    <mergeCell ref="B245:F245"/>
    <mergeCell ref="B246:F246"/>
    <mergeCell ref="B247:F247"/>
    <mergeCell ref="B248:F248"/>
    <mergeCell ref="B249:F249"/>
    <mergeCell ref="B250:F250"/>
    <mergeCell ref="B238:F238"/>
    <mergeCell ref="B239:F239"/>
    <mergeCell ref="B240:F240"/>
    <mergeCell ref="B242:F242"/>
    <mergeCell ref="B243:F243"/>
    <mergeCell ref="B244:F244"/>
    <mergeCell ref="B259:F259"/>
    <mergeCell ref="B260:F260"/>
    <mergeCell ref="B261:F261"/>
    <mergeCell ref="B262:F262"/>
    <mergeCell ref="B263:F263"/>
    <mergeCell ref="B265:F265"/>
    <mergeCell ref="B251:F251"/>
    <mergeCell ref="B252:F252"/>
    <mergeCell ref="B253:F253"/>
    <mergeCell ref="B256:F256"/>
    <mergeCell ref="B257:F257"/>
    <mergeCell ref="B258:F258"/>
    <mergeCell ref="B275:F275"/>
    <mergeCell ref="B276:F276"/>
    <mergeCell ref="B277:F277"/>
    <mergeCell ref="B278:F278"/>
    <mergeCell ref="B279:F279"/>
    <mergeCell ref="B281:F281"/>
    <mergeCell ref="B266:F266"/>
    <mergeCell ref="B268:F268"/>
    <mergeCell ref="B269:F269"/>
    <mergeCell ref="B270:F270"/>
    <mergeCell ref="B271:F271"/>
    <mergeCell ref="B272:F272"/>
    <mergeCell ref="B293:F293"/>
    <mergeCell ref="B294:F294"/>
    <mergeCell ref="B295:F295"/>
    <mergeCell ref="B298:F298"/>
    <mergeCell ref="B299:F299"/>
    <mergeCell ref="B300:F300"/>
    <mergeCell ref="B282:F282"/>
    <mergeCell ref="B288:F288"/>
    <mergeCell ref="B289:F289"/>
    <mergeCell ref="B290:F290"/>
    <mergeCell ref="B291:F291"/>
    <mergeCell ref="B292:F292"/>
    <mergeCell ref="B308:F308"/>
    <mergeCell ref="B309:F309"/>
    <mergeCell ref="B310:F310"/>
    <mergeCell ref="B311:F311"/>
    <mergeCell ref="B312:F312"/>
    <mergeCell ref="B313:F313"/>
    <mergeCell ref="B301:F301"/>
    <mergeCell ref="B302:F302"/>
    <mergeCell ref="B303:F303"/>
    <mergeCell ref="A305:I305"/>
    <mergeCell ref="B306:F306"/>
    <mergeCell ref="B307:F307"/>
    <mergeCell ref="B320:F320"/>
    <mergeCell ref="B321:F321"/>
    <mergeCell ref="B322:F322"/>
    <mergeCell ref="B323:F323"/>
    <mergeCell ref="B324:F324"/>
    <mergeCell ref="B325:F325"/>
    <mergeCell ref="B314:F314"/>
    <mergeCell ref="B315:F315"/>
    <mergeCell ref="B316:F316"/>
    <mergeCell ref="B317:F317"/>
    <mergeCell ref="B318:F318"/>
    <mergeCell ref="B319:F319"/>
    <mergeCell ref="B333:F333"/>
    <mergeCell ref="B334:F334"/>
    <mergeCell ref="B335:F335"/>
    <mergeCell ref="B336:F336"/>
    <mergeCell ref="B337:F337"/>
    <mergeCell ref="B338:F338"/>
    <mergeCell ref="B326:F326"/>
    <mergeCell ref="B327:F327"/>
    <mergeCell ref="B329:F329"/>
    <mergeCell ref="B330:F330"/>
    <mergeCell ref="B331:F331"/>
    <mergeCell ref="B332:F332"/>
    <mergeCell ref="B345:F345"/>
    <mergeCell ref="B346:F346"/>
    <mergeCell ref="B347:F347"/>
    <mergeCell ref="B348:F348"/>
    <mergeCell ref="B349:F349"/>
    <mergeCell ref="B350:F350"/>
    <mergeCell ref="B339:F339"/>
    <mergeCell ref="B340:F340"/>
    <mergeCell ref="B341:F341"/>
    <mergeCell ref="B342:F342"/>
    <mergeCell ref="B343:F343"/>
    <mergeCell ref="B344:F344"/>
    <mergeCell ref="B357:F357"/>
    <mergeCell ref="B358:F358"/>
    <mergeCell ref="B359:F359"/>
    <mergeCell ref="B360:F360"/>
    <mergeCell ref="B361:F361"/>
    <mergeCell ref="A362:I362"/>
    <mergeCell ref="B351:F351"/>
    <mergeCell ref="B352:F352"/>
    <mergeCell ref="A353:I353"/>
    <mergeCell ref="B354:F354"/>
    <mergeCell ref="B355:F355"/>
    <mergeCell ref="B356:F356"/>
    <mergeCell ref="B369:F369"/>
    <mergeCell ref="B370:F370"/>
    <mergeCell ref="B371:F371"/>
    <mergeCell ref="B372:F372"/>
    <mergeCell ref="B373:F373"/>
    <mergeCell ref="B374:F374"/>
    <mergeCell ref="B363:F363"/>
    <mergeCell ref="B364:F364"/>
    <mergeCell ref="B365:F365"/>
    <mergeCell ref="B366:F366"/>
    <mergeCell ref="B367:F367"/>
    <mergeCell ref="B368:F368"/>
    <mergeCell ref="B381:F381"/>
    <mergeCell ref="A384:I384"/>
    <mergeCell ref="B385:F385"/>
    <mergeCell ref="B386:F386"/>
    <mergeCell ref="B387:F387"/>
    <mergeCell ref="B388:F388"/>
    <mergeCell ref="B375:F375"/>
    <mergeCell ref="A376:I376"/>
    <mergeCell ref="B377:F377"/>
    <mergeCell ref="B378:F378"/>
    <mergeCell ref="B379:F379"/>
    <mergeCell ref="B380:F380"/>
    <mergeCell ref="B396:F396"/>
    <mergeCell ref="B397:F397"/>
    <mergeCell ref="B398:F398"/>
    <mergeCell ref="B399:F399"/>
    <mergeCell ref="B400:F400"/>
    <mergeCell ref="B389:F389"/>
    <mergeCell ref="B390:F390"/>
    <mergeCell ref="B391:F391"/>
    <mergeCell ref="A393:I393"/>
    <mergeCell ref="B394:F394"/>
    <mergeCell ref="B395:F395"/>
  </mergeCells>
  <pageMargins left="0.7" right="0.7" top="0.75" bottom="0.75" header="0.3" footer="0.3"/>
  <pageSetup paperSize="9" scale="67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 EURO-KUNA-SA VSŽ </vt:lpstr>
      <vt:lpstr>PRIHODI I RASHODI-SA VSŽ U KN</vt:lpstr>
      <vt:lpstr>PRIHODI I RASHODI-SA VSŽ U EUR</vt:lpstr>
      <vt:lpstr>SAŽETAK EURO-KUNA-BEZ VSŽ</vt:lpstr>
      <vt:lpstr>PRIHODI I RASHODI-BEZ VSŽ U KN</vt:lpstr>
      <vt:lpstr>PRIHODI I RASHODI-BEZ VSŽ U EUR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lastPrinted>2023-01-02T11:30:02Z</cp:lastPrinted>
  <dcterms:created xsi:type="dcterms:W3CDTF">2022-08-12T12:51:27Z</dcterms:created>
  <dcterms:modified xsi:type="dcterms:W3CDTF">2023-01-02T11:30:14Z</dcterms:modified>
</cp:coreProperties>
</file>