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Škola Štitar\Desktop\IZVRŠENJE 01.01-30.06.2023\"/>
    </mc:Choice>
  </mc:AlternateContent>
  <bookViews>
    <workbookView xWindow="0" yWindow="0" windowWidth="20490" windowHeight="7755"/>
  </bookViews>
  <sheets>
    <sheet name="SAŽETAK" sheetId="1" r:id="rId1"/>
    <sheet name=" Račun prihoda i rashoda" sheetId="3" r:id="rId2"/>
    <sheet name="POSEBNI DIO" sheetId="7" r:id="rId3"/>
    <sheet name="Rashodi prema funkcijskoj kl" sheetId="5" r:id="rId4"/>
    <sheet name="Račun financiranja" sheetId="6" r:id="rId5"/>
  </sheets>
  <definedNames>
    <definedName name="_xlnm.Print_Area" localSheetId="1">' Račun prihoda i rashoda'!$A$1:$G$48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7" l="1"/>
  <c r="G16" i="7"/>
  <c r="F40" i="3"/>
  <c r="G40" i="3"/>
  <c r="E40" i="3"/>
  <c r="G13" i="7" l="1"/>
  <c r="H13" i="7"/>
  <c r="G14" i="7"/>
  <c r="H14" i="7"/>
  <c r="F14" i="7"/>
  <c r="F13" i="7" s="1"/>
  <c r="G23" i="7"/>
  <c r="H23" i="7"/>
  <c r="F27" i="6"/>
  <c r="E43" i="3"/>
  <c r="E42" i="3" s="1"/>
  <c r="E37" i="3"/>
  <c r="E31" i="3"/>
  <c r="E29" i="3"/>
  <c r="E28" i="3" l="1"/>
  <c r="E48" i="3"/>
  <c r="E27" i="6"/>
  <c r="E26" i="6"/>
  <c r="F20" i="6"/>
  <c r="G20" i="6"/>
  <c r="E20" i="6"/>
  <c r="F17" i="6"/>
  <c r="G17" i="6"/>
  <c r="F14" i="6"/>
  <c r="G14" i="6"/>
  <c r="E17" i="6"/>
  <c r="E14" i="6"/>
  <c r="E11" i="6"/>
  <c r="C11" i="5"/>
  <c r="C10" i="5" s="1"/>
  <c r="F16" i="7"/>
  <c r="F18" i="7"/>
  <c r="F23" i="7"/>
  <c r="F28" i="7"/>
  <c r="G27" i="7"/>
  <c r="H27" i="7"/>
  <c r="F27" i="7"/>
  <c r="G31" i="7"/>
  <c r="H31" i="7"/>
  <c r="F31" i="7"/>
  <c r="F20" i="3"/>
  <c r="G20" i="3"/>
  <c r="E18" i="3"/>
  <c r="E24" i="3"/>
  <c r="F11" i="3"/>
  <c r="G11" i="3"/>
  <c r="E20" i="3"/>
  <c r="E11" i="3"/>
  <c r="G11" i="1"/>
  <c r="H11" i="1"/>
  <c r="F11" i="1"/>
  <c r="G8" i="1"/>
  <c r="H8" i="1"/>
  <c r="F8" i="1"/>
  <c r="H28" i="7" l="1"/>
  <c r="G28" i="7"/>
  <c r="F8" i="7"/>
  <c r="G8" i="6"/>
  <c r="E8" i="6"/>
  <c r="B11" i="5"/>
  <c r="B10" i="5" s="1"/>
  <c r="G33" i="3"/>
  <c r="G8" i="7"/>
  <c r="H8" i="7"/>
  <c r="F43" i="3"/>
  <c r="F7" i="7" l="1"/>
  <c r="F6" i="7" s="1"/>
  <c r="H7" i="7"/>
  <c r="H6" i="7" s="1"/>
  <c r="G7" i="7"/>
  <c r="G6" i="7" s="1"/>
  <c r="F37" i="3"/>
  <c r="G31" i="3"/>
  <c r="F31" i="3"/>
  <c r="G29" i="3" l="1"/>
  <c r="G37" i="3"/>
  <c r="F29" i="3" l="1"/>
  <c r="F15" i="3"/>
  <c r="G43" i="3" l="1"/>
  <c r="F42" i="3"/>
  <c r="F28" i="3" s="1"/>
  <c r="F48" i="3" s="1"/>
  <c r="G42" i="3" l="1"/>
  <c r="G28" i="3" l="1"/>
  <c r="G48" i="3" s="1"/>
  <c r="G27" i="6" s="1"/>
  <c r="G14" i="1"/>
  <c r="H14" i="1" l="1"/>
  <c r="E10" i="3" l="1"/>
  <c r="E25" i="3" s="1"/>
  <c r="F8" i="6"/>
  <c r="F24" i="3"/>
  <c r="F18" i="3"/>
  <c r="F11" i="6" l="1"/>
  <c r="F26" i="6"/>
  <c r="F10" i="3"/>
  <c r="F25" i="3" s="1"/>
  <c r="G18" i="3"/>
  <c r="G10" i="3"/>
  <c r="G25" i="3" s="1"/>
  <c r="G24" i="3"/>
  <c r="D11" i="5"/>
  <c r="D10" i="5" s="1"/>
  <c r="G11" i="6" l="1"/>
  <c r="G26" i="6"/>
</calcChain>
</file>

<file path=xl/sharedStrings.xml><?xml version="1.0" encoding="utf-8"?>
<sst xmlns="http://schemas.openxmlformats.org/spreadsheetml/2006/main" count="168" uniqueCount="98">
  <si>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</si>
  <si>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</si>
  <si>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</si>
  <si>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</si>
  <si>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</si>
  <si>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</si>
  <si>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</si>
  <si>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</si>
  <si>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</si>
  <si>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</si>
  <si>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</si>
  <si>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</si>
  <si>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 xml:space="preserve">A. RAČUN PRIHODA I RASHODA </t>
  </si>
  <si>
    <t>Razred</t>
  </si>
  <si>
    <t>Skupina</t>
  </si>
  <si>
    <t>Izvor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</si>
  <si>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</si>
  <si>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</si>
  <si>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</si>
  <si>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</si>
  <si>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</si>
  <si>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</si>
  <si>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</si>
  <si>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</si>
  <si>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</si>
  <si>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</si>
  <si>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</si>
  <si>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</si>
  <si>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</si>
  <si>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</si>
  <si>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</si>
  <si>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</si>
  <si>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</si>
  <si>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</si>
  <si>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</si>
  <si>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</si>
  <si>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</si>
  <si>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DJELATNOST USTANOVA OSNOVNIH ŠKOLA</t>
  </si>
  <si>
    <t>REDOVNA DJELATNOST</t>
  </si>
  <si>
    <t>PROGRAM</t>
  </si>
  <si>
    <t>Aktivnost</t>
  </si>
  <si>
    <t xml:space="preserve">PROGRAM </t>
  </si>
  <si>
    <t>ŠKOLSKA KUHINJA</t>
  </si>
  <si>
    <t>Pomoći</t>
  </si>
  <si>
    <t>Osnovno obrazovanje</t>
  </si>
  <si>
    <t>PRIHOD</t>
  </si>
  <si>
    <t>RASHOD</t>
  </si>
  <si>
    <t>Prihodi za posebne namjene</t>
  </si>
  <si>
    <t>UKUPNI PRIHODI</t>
  </si>
  <si>
    <t>donacije</t>
  </si>
  <si>
    <r>
      <rPr>
        <b/>
        <sz val="12"/>
        <color rgb="FF1D275C"/>
        <rFont val="Calibri"/>
        <family val="1"/>
      </rPr>
      <t>OPĆI DIO</t>
    </r>
  </si>
  <si>
    <r>
      <rPr>
        <b/>
        <sz val="12"/>
        <color rgb="FF1D275C"/>
        <rFont val="Calibri"/>
        <family val="1"/>
      </rPr>
      <t>PRIHODI POSLOVANJA</t>
    </r>
  </si>
  <si>
    <r>
      <rPr>
        <b/>
        <sz val="12"/>
        <color rgb="FF1D275C"/>
        <rFont val="Calibri"/>
        <family val="1"/>
      </rPr>
      <t>Razred</t>
    </r>
  </si>
  <si>
    <r>
      <rPr>
        <b/>
        <sz val="12"/>
        <color rgb="FF1D275C"/>
        <rFont val="Calibri"/>
        <family val="1"/>
      </rPr>
      <t>Skupina</t>
    </r>
  </si>
  <si>
    <r>
      <rPr>
        <b/>
        <sz val="12"/>
        <color rgb="FF1D275C"/>
        <rFont val="Calibri"/>
        <family val="1"/>
      </rPr>
      <t>Izvor</t>
    </r>
  </si>
  <si>
    <r>
      <rPr>
        <b/>
        <sz val="12"/>
        <color rgb="FF1D275C"/>
        <rFont val="Calibri"/>
        <family val="1"/>
      </rPr>
      <t>Naziv</t>
    </r>
  </si>
  <si>
    <r>
      <rPr>
        <b/>
        <sz val="12"/>
        <color rgb="FF1D275C"/>
        <rFont val="Calibri"/>
        <family val="1"/>
      </rPr>
      <t>Prihodi poslovanja</t>
    </r>
  </si>
  <si>
    <r>
      <rPr>
        <sz val="12"/>
        <color rgb="FF1D275C"/>
        <rFont val="Calibri"/>
        <family val="1"/>
      </rPr>
      <t>Pomoći iz inozemstva i od subjekata unutar općeg
proračuna</t>
    </r>
  </si>
  <si>
    <r>
      <rPr>
        <b/>
        <i/>
        <sz val="12"/>
        <color rgb="FF1D275C"/>
        <rFont val="Calibri"/>
        <family val="1"/>
      </rPr>
      <t>Ostale pomoći</t>
    </r>
  </si>
  <si>
    <r>
      <rPr>
        <i/>
        <sz val="12"/>
        <color rgb="FF1D275C"/>
        <rFont val="Calibri"/>
        <family val="1"/>
      </rPr>
      <t>Vlastiti prihodi</t>
    </r>
  </si>
  <si>
    <r>
      <rPr>
        <sz val="12"/>
        <color rgb="FF1D275C"/>
        <rFont val="Calibri"/>
        <family val="1"/>
      </rPr>
      <t>Prihodi od upravnih i administrativnih pristojbi, pristojbi
po posebnim propisima i nakanda</t>
    </r>
  </si>
  <si>
    <r>
      <rPr>
        <b/>
        <i/>
        <sz val="12"/>
        <color rgb="FF1D275C"/>
        <rFont val="Calibri"/>
        <family val="1"/>
      </rPr>
      <t>Prihodi za posebne namjene</t>
    </r>
  </si>
  <si>
    <r>
      <rPr>
        <b/>
        <i/>
        <sz val="12"/>
        <color rgb="FF1D275C"/>
        <rFont val="Calibri"/>
        <family val="1"/>
      </rPr>
      <t>Ukupni prihodi</t>
    </r>
  </si>
  <si>
    <r>
      <rPr>
        <b/>
        <sz val="12"/>
        <color rgb="FF1D275C"/>
        <rFont val="Calibri"/>
        <family val="1"/>
      </rPr>
      <t>RASHODI POSLOVANJA</t>
    </r>
  </si>
  <si>
    <r>
      <rPr>
        <b/>
        <sz val="12"/>
        <color rgb="FF1D275C"/>
        <rFont val="Calibri"/>
        <family val="1"/>
      </rPr>
      <t>Rashodi poslovanja</t>
    </r>
  </si>
  <si>
    <r>
      <rPr>
        <b/>
        <sz val="12"/>
        <color rgb="FF1D275C"/>
        <rFont val="Calibri"/>
        <family val="1"/>
      </rPr>
      <t>Rashodi za zaposlene</t>
    </r>
  </si>
  <si>
    <r>
      <rPr>
        <b/>
        <sz val="12"/>
        <color rgb="FF1D275C"/>
        <rFont val="Calibri"/>
        <family val="1"/>
      </rPr>
      <t>Materijalni rashodi</t>
    </r>
  </si>
  <si>
    <r>
      <rPr>
        <b/>
        <sz val="12"/>
        <color rgb="FF1D275C"/>
        <rFont val="Calibri"/>
        <family val="1"/>
      </rPr>
      <t>Rashodi za nabavu nefinancijske imovine</t>
    </r>
  </si>
  <si>
    <r>
      <rPr>
        <b/>
        <sz val="12"/>
        <color rgb="FF1D275C"/>
        <rFont val="Calibri"/>
        <family val="1"/>
      </rPr>
      <t>Rashodi za nabavu proizvedene dug. imovine</t>
    </r>
  </si>
  <si>
    <t>Donacije</t>
  </si>
  <si>
    <t>Financijski rashodi</t>
  </si>
  <si>
    <t>Prihodi od prodaje proizvoda i robe te preuženih usluga i prihod od donacija</t>
  </si>
  <si>
    <t>Prihodi iz nadležnog proračuna i od HZZOa temeljem ugovornih obveza</t>
  </si>
  <si>
    <t>Opći prihodi i primici</t>
  </si>
  <si>
    <t>Ukupni rashodi</t>
  </si>
  <si>
    <t>EUR</t>
  </si>
  <si>
    <t>Plan za 2023.</t>
  </si>
  <si>
    <t xml:space="preserve">Izvršenje 1-6.2023. </t>
  </si>
  <si>
    <t>Izvršenje 1.-6. bez VSŽ</t>
  </si>
  <si>
    <t xml:space="preserve">Izvršenje 1.-6.2023 </t>
  </si>
  <si>
    <t xml:space="preserve">Izvršenje 1.-6.2023. </t>
  </si>
  <si>
    <t>Izvršenje 1.-6.bez VSŽ</t>
  </si>
  <si>
    <t xml:space="preserve">Izvršenje 1.-6..2023. </t>
  </si>
  <si>
    <t>Ostali programi EU</t>
  </si>
  <si>
    <t xml:space="preserve">Izvršenje    1.-6.2023. </t>
  </si>
  <si>
    <t>Izvršenje    1.-6.bez VSŽ</t>
  </si>
  <si>
    <t>OSTALI PROGRAMI EU</t>
  </si>
  <si>
    <t>Vlastiti prihodi</t>
  </si>
  <si>
    <t>0912-Obrazovanje</t>
  </si>
  <si>
    <t>096-Dodatne usluge u obrazovanju</t>
  </si>
  <si>
    <t>Prihodi zs posebne namjene</t>
  </si>
  <si>
    <t xml:space="preserve"> </t>
  </si>
  <si>
    <t>IZVRŠENJE  FINANCIJSKOG PLANA OŠ IVANA MARTINOVIĆA ŠTITAR ZA RAZDOBLJE 1.-6.2023</t>
  </si>
  <si>
    <t>IZVRŠENJE  FINANCIJSKOG PLANA OŠ IVANA MARTINOVIĆA ŠTITAR                               ZA RAZDOBLJE 1.-6.2023.</t>
  </si>
  <si>
    <t>IZVRŠENJE  FINANCIJSKOG PLANA OŠ IVANA MARTINOVIĆA ŠTITAR ZA RAZDOBLJE 1.-6.2023.</t>
  </si>
  <si>
    <t>Marija Klarić Brdarić</t>
  </si>
  <si>
    <t>Ravnateljica:</t>
  </si>
  <si>
    <t>Naknade građanima i kućanstvima na temelju osiguranja i druge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</si>
</sst>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0.0"/>
  </numFmts>
  <fonts count="4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.5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rgb="FF1D275C"/>
      <name val="Calibri"/>
      <family val="1"/>
    </font>
    <font>
      <b/>
      <sz val="12"/>
      <color rgb="FF1D275C"/>
      <name val="Calibri"/>
      <family val="2"/>
    </font>
    <font>
      <sz val="12"/>
      <color rgb="FF1D275C"/>
      <name val="Calibri"/>
      <family val="2"/>
    </font>
    <font>
      <sz val="12"/>
      <color rgb="FF1D275C"/>
      <name val="Calibri"/>
      <family val="1"/>
    </font>
    <font>
      <b/>
      <sz val="12"/>
      <color rgb="FF1D275C"/>
      <name val="Calibri"/>
      <family val="2"/>
      <charset val="238"/>
    </font>
    <font>
      <b/>
      <i/>
      <sz val="12"/>
      <color rgb="FF1D275C"/>
      <name val="Calibri"/>
      <family val="2"/>
    </font>
    <font>
      <b/>
      <i/>
      <sz val="12"/>
      <name val="Calibri"/>
      <family val="2"/>
      <charset val="238"/>
    </font>
    <font>
      <b/>
      <i/>
      <sz val="12"/>
      <color rgb="FF1D275C"/>
      <name val="Calibri"/>
      <family val="1"/>
    </font>
    <font>
      <sz val="12"/>
      <name val="Calibri"/>
      <family val="2"/>
      <charset val="238"/>
    </font>
    <font>
      <sz val="12"/>
      <color rgb="FF1D275C"/>
      <name val="Calibri"/>
      <family val="2"/>
      <charset val="238"/>
    </font>
    <font>
      <i/>
      <sz val="12"/>
      <color rgb="FF1D275C"/>
      <name val="Calibri"/>
      <family val="2"/>
    </font>
    <font>
      <i/>
      <sz val="12"/>
      <name val="Calibri"/>
      <family val="2"/>
      <charset val="238"/>
    </font>
    <font>
      <i/>
      <sz val="12"/>
      <color rgb="FF1D275C"/>
      <name val="Calibri"/>
      <family val="1"/>
    </font>
    <font>
      <i/>
      <sz val="12"/>
      <color rgb="FF1D275C"/>
      <name val="Calibri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rgb="FF1D275C"/>
      <name val="Calibri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EBF7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1D275C"/>
      </left>
      <right/>
      <top style="thin">
        <color rgb="FF1D275C"/>
      </top>
      <bottom style="thin">
        <color rgb="FF231F20"/>
      </bottom>
      <diagonal/>
    </border>
    <border>
      <left/>
      <right/>
      <top style="thin">
        <color rgb="FF1D275C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hair">
        <color theme="0" tint="-0.24994659260841701"/>
      </left>
      <right style="medium">
        <color indexed="64"/>
      </right>
      <top style="hair">
        <color theme="0" tint="-0.24994659260841701"/>
      </top>
      <bottom style="hair">
        <color theme="0" tint="-0.24994659260841701"/>
      </bottom>
      <diagonal/>
    </border>
  </borders>
  <cellStyleXfs count="2">
    <xf numFmtId="0" fontId="0" fillId="0" borderId="0"/>
    <xf numFmtId="164" fontId="42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18" fillId="0" borderId="0" xfId="0" applyFont="1" applyAlignment="1">
      <alignment horizontal="left" vertical="top" wrapText="1" indent="23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 indent="29"/>
    </xf>
    <xf numFmtId="0" fontId="9" fillId="2" borderId="3" xfId="0" quotePrefix="1" applyFont="1" applyFill="1" applyBorder="1" applyAlignment="1">
      <alignment horizontal="left" vertical="center" wrapText="1"/>
    </xf>
    <xf numFmtId="0" fontId="0" fillId="0" borderId="3" xfId="0" applyBorder="1"/>
    <xf numFmtId="0" fontId="13" fillId="0" borderId="0" xfId="0" applyFont="1"/>
    <xf numFmtId="0" fontId="13" fillId="0" borderId="0" xfId="0" applyFont="1" applyAlignment="1">
      <alignment horizontal="left" vertical="top"/>
    </xf>
    <xf numFmtId="0" fontId="19" fillId="0" borderId="8" xfId="0" applyFont="1" applyBorder="1" applyAlignment="1">
      <alignment horizontal="center" vertical="top" wrapText="1"/>
    </xf>
    <xf numFmtId="1" fontId="21" fillId="0" borderId="8" xfId="0" applyNumberFormat="1" applyFont="1" applyBorder="1" applyAlignment="1">
      <alignment horizontal="center" vertical="top" shrinkToFit="1"/>
    </xf>
    <xf numFmtId="0" fontId="13" fillId="0" borderId="8" xfId="0" applyFont="1" applyBorder="1" applyAlignment="1">
      <alignment horizontal="left" wrapText="1"/>
    </xf>
    <xf numFmtId="0" fontId="19" fillId="0" borderId="8" xfId="0" applyFont="1" applyBorder="1" applyAlignment="1">
      <alignment horizontal="left" vertical="top" wrapText="1"/>
    </xf>
    <xf numFmtId="0" fontId="13" fillId="5" borderId="8" xfId="0" applyFont="1" applyFill="1" applyBorder="1" applyAlignment="1">
      <alignment horizontal="left" wrapText="1"/>
    </xf>
    <xf numFmtId="0" fontId="19" fillId="0" borderId="8" xfId="0" applyFont="1" applyBorder="1" applyAlignment="1">
      <alignment horizontal="right" vertical="top" wrapText="1"/>
    </xf>
    <xf numFmtId="1" fontId="21" fillId="5" borderId="8" xfId="0" applyNumberFormat="1" applyFont="1" applyFill="1" applyBorder="1" applyAlignment="1">
      <alignment horizontal="center" vertical="top" shrinkToFit="1"/>
    </xf>
    <xf numFmtId="0" fontId="19" fillId="5" borderId="8" xfId="0" applyFont="1" applyFill="1" applyBorder="1" applyAlignment="1">
      <alignment horizontal="left" vertical="top" wrapText="1"/>
    </xf>
    <xf numFmtId="1" fontId="30" fillId="0" borderId="8" xfId="0" applyNumberFormat="1" applyFont="1" applyBorder="1" applyAlignment="1">
      <alignment horizontal="right" vertical="top" shrinkToFit="1"/>
    </xf>
    <xf numFmtId="0" fontId="31" fillId="0" borderId="8" xfId="0" applyFont="1" applyBorder="1" applyAlignment="1">
      <alignment horizontal="left" vertical="top" wrapText="1"/>
    </xf>
    <xf numFmtId="0" fontId="32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9" fillId="2" borderId="0" xfId="0" applyFont="1" applyFill="1" applyAlignment="1">
      <alignment horizontal="left" vertical="center" wrapText="1"/>
    </xf>
    <xf numFmtId="0" fontId="11" fillId="2" borderId="0" xfId="0" quotePrefix="1" applyFont="1" applyFill="1" applyAlignment="1">
      <alignment horizontal="left" vertical="center"/>
    </xf>
    <xf numFmtId="0" fontId="9" fillId="2" borderId="0" xfId="0" quotePrefix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/>
    </xf>
    <xf numFmtId="0" fontId="11" fillId="2" borderId="3" xfId="0" quotePrefix="1" applyFont="1" applyFill="1" applyBorder="1" applyAlignment="1">
      <alignment horizontal="left" vertical="center" wrapText="1"/>
    </xf>
    <xf numFmtId="1" fontId="34" fillId="0" borderId="0" xfId="0" applyNumberFormat="1" applyFont="1"/>
    <xf numFmtId="165" fontId="0" fillId="0" borderId="0" xfId="0" applyNumberFormat="1"/>
    <xf numFmtId="1" fontId="0" fillId="0" borderId="0" xfId="0" applyNumberFormat="1"/>
    <xf numFmtId="1" fontId="35" fillId="0" borderId="0" xfId="0" applyNumberFormat="1" applyFont="1"/>
    <xf numFmtId="1" fontId="36" fillId="0" borderId="0" xfId="0" applyNumberFormat="1" applyFont="1" applyAlignment="1">
      <alignment horizontal="left" vertical="top"/>
    </xf>
    <xf numFmtId="0" fontId="37" fillId="0" borderId="0" xfId="0" applyFont="1"/>
    <xf numFmtId="0" fontId="3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41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41" fillId="2" borderId="4" xfId="0" applyFont="1" applyFill="1" applyBorder="1" applyAlignment="1">
      <alignment horizontal="left" vertical="center" wrapText="1"/>
    </xf>
    <xf numFmtId="164" fontId="5" fillId="0" borderId="0" xfId="1" applyFont="1" applyAlignment="1">
      <alignment horizontal="center" vertical="center" wrapText="1"/>
    </xf>
    <xf numFmtId="164" fontId="6" fillId="2" borderId="3" xfId="1" applyFont="1" applyFill="1" applyBorder="1" applyAlignment="1">
      <alignment horizontal="center" vertical="center" wrapText="1"/>
    </xf>
    <xf numFmtId="164" fontId="13" fillId="0" borderId="0" xfId="1" applyFont="1"/>
    <xf numFmtId="0" fontId="19" fillId="0" borderId="8" xfId="0" applyFont="1" applyBorder="1" applyAlignment="1">
      <alignment vertical="top" wrapText="1"/>
    </xf>
    <xf numFmtId="1" fontId="21" fillId="0" borderId="8" xfId="0" applyNumberFormat="1" applyFont="1" applyBorder="1" applyAlignment="1">
      <alignment vertical="top" shrinkToFit="1"/>
    </xf>
    <xf numFmtId="0" fontId="13" fillId="0" borderId="8" xfId="0" applyFont="1" applyBorder="1" applyAlignment="1">
      <alignment wrapText="1"/>
    </xf>
    <xf numFmtId="0" fontId="13" fillId="0" borderId="8" xfId="0" applyFont="1" applyBorder="1" applyAlignment="1">
      <alignment vertical="center" wrapText="1"/>
    </xf>
    <xf numFmtId="1" fontId="22" fillId="0" borderId="8" xfId="0" applyNumberFormat="1" applyFont="1" applyBorder="1" applyAlignment="1">
      <alignment vertical="top" shrinkToFit="1"/>
    </xf>
    <xf numFmtId="0" fontId="13" fillId="0" borderId="8" xfId="0" applyFont="1" applyBorder="1" applyAlignment="1">
      <alignment vertical="top" wrapText="1"/>
    </xf>
    <xf numFmtId="0" fontId="13" fillId="5" borderId="8" xfId="0" applyFont="1" applyFill="1" applyBorder="1" applyAlignment="1">
      <alignment wrapText="1"/>
    </xf>
    <xf numFmtId="1" fontId="25" fillId="5" borderId="8" xfId="0" applyNumberFormat="1" applyFont="1" applyFill="1" applyBorder="1" applyAlignment="1">
      <alignment vertical="top" shrinkToFit="1"/>
    </xf>
    <xf numFmtId="0" fontId="26" fillId="3" borderId="8" xfId="0" applyFont="1" applyFill="1" applyBorder="1" applyAlignment="1">
      <alignment vertical="top" wrapText="1"/>
    </xf>
    <xf numFmtId="0" fontId="13" fillId="2" borderId="8" xfId="0" applyFont="1" applyFill="1" applyBorder="1" applyAlignment="1">
      <alignment wrapText="1"/>
    </xf>
    <xf numFmtId="1" fontId="25" fillId="2" borderId="8" xfId="0" applyNumberFormat="1" applyFont="1" applyFill="1" applyBorder="1" applyAlignment="1">
      <alignment vertical="top" shrinkToFit="1"/>
    </xf>
    <xf numFmtId="0" fontId="28" fillId="2" borderId="8" xfId="0" applyFont="1" applyFill="1" applyBorder="1" applyAlignment="1">
      <alignment vertical="top" wrapText="1"/>
    </xf>
    <xf numFmtId="0" fontId="13" fillId="3" borderId="8" xfId="0" applyFont="1" applyFill="1" applyBorder="1" applyAlignment="1">
      <alignment wrapText="1"/>
    </xf>
    <xf numFmtId="1" fontId="30" fillId="3" borderId="8" xfId="0" applyNumberFormat="1" applyFont="1" applyFill="1" applyBorder="1" applyAlignment="1">
      <alignment vertical="top" shrinkToFit="1"/>
    </xf>
    <xf numFmtId="0" fontId="31" fillId="3" borderId="8" xfId="0" applyFont="1" applyFill="1" applyBorder="1" applyAlignment="1">
      <alignment vertical="top" wrapText="1"/>
    </xf>
    <xf numFmtId="0" fontId="32" fillId="3" borderId="8" xfId="0" applyFont="1" applyFill="1" applyBorder="1" applyAlignment="1">
      <alignment vertical="top" wrapText="1"/>
    </xf>
    <xf numFmtId="0" fontId="23" fillId="0" borderId="8" xfId="0" applyFont="1" applyBorder="1" applyAlignment="1">
      <alignment vertical="top" wrapText="1"/>
    </xf>
    <xf numFmtId="0" fontId="27" fillId="3" borderId="8" xfId="0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9" fillId="2" borderId="4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 indent="1"/>
    </xf>
    <xf numFmtId="0" fontId="9" fillId="2" borderId="2" xfId="0" applyFont="1" applyFill="1" applyBorder="1" applyAlignment="1">
      <alignment horizontal="left" vertical="center" wrapText="1" indent="1"/>
    </xf>
    <xf numFmtId="0" fontId="9" fillId="2" borderId="4" xfId="0" applyFont="1" applyFill="1" applyBorder="1" applyAlignment="1">
      <alignment horizontal="left" vertical="center" wrapText="1" indent="1"/>
    </xf>
    <xf numFmtId="0" fontId="41" fillId="2" borderId="2" xfId="0" applyFont="1" applyFill="1" applyBorder="1" applyAlignment="1">
      <alignment horizontal="left" vertical="center" wrapText="1"/>
    </xf>
    <xf numFmtId="0" fontId="41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1" fontId="25" fillId="3" borderId="8" xfId="0" applyNumberFormat="1" applyFont="1" applyFill="1" applyBorder="1" applyAlignment="1">
      <alignment vertical="top" shrinkToFit="1"/>
    </xf>
    <xf numFmtId="4" fontId="19" fillId="0" borderId="8" xfId="0" applyNumberFormat="1" applyFont="1" applyBorder="1" applyAlignment="1">
      <alignment vertical="top" wrapText="1"/>
    </xf>
    <xf numFmtId="4" fontId="24" fillId="0" borderId="8" xfId="0" applyNumberFormat="1" applyFont="1" applyBorder="1" applyAlignment="1">
      <alignment vertical="top" shrinkToFit="1"/>
    </xf>
    <xf numFmtId="4" fontId="29" fillId="3" borderId="8" xfId="0" applyNumberFormat="1" applyFont="1" applyFill="1" applyBorder="1" applyAlignment="1">
      <alignment vertical="top" shrinkToFit="1"/>
    </xf>
    <xf numFmtId="4" fontId="29" fillId="3" borderId="8" xfId="1" applyNumberFormat="1" applyFont="1" applyFill="1" applyBorder="1" applyAlignment="1">
      <alignment vertical="top" shrinkToFit="1"/>
    </xf>
    <xf numFmtId="4" fontId="19" fillId="2" borderId="8" xfId="0" applyNumberFormat="1" applyFont="1" applyFill="1" applyBorder="1" applyAlignment="1">
      <alignment vertical="top" wrapText="1"/>
    </xf>
    <xf numFmtId="4" fontId="19" fillId="2" borderId="8" xfId="1" applyNumberFormat="1" applyFont="1" applyFill="1" applyBorder="1" applyAlignment="1">
      <alignment vertical="top" wrapText="1"/>
    </xf>
    <xf numFmtId="4" fontId="19" fillId="3" borderId="8" xfId="0" applyNumberFormat="1" applyFont="1" applyFill="1" applyBorder="1" applyAlignment="1">
      <alignment vertical="top" wrapText="1"/>
    </xf>
    <xf numFmtId="4" fontId="29" fillId="0" borderId="8" xfId="0" applyNumberFormat="1" applyFont="1" applyBorder="1" applyAlignment="1">
      <alignment vertical="top" shrinkToFit="1"/>
    </xf>
    <xf numFmtId="4" fontId="24" fillId="3" borderId="8" xfId="0" applyNumberFormat="1" applyFont="1" applyFill="1" applyBorder="1" applyAlignment="1">
      <alignment vertical="top" shrinkToFit="1"/>
    </xf>
    <xf numFmtId="4" fontId="28" fillId="2" borderId="8" xfId="0" applyNumberFormat="1" applyFont="1" applyFill="1" applyBorder="1" applyAlignment="1">
      <alignment vertical="top" wrapText="1"/>
    </xf>
    <xf numFmtId="4" fontId="28" fillId="2" borderId="8" xfId="1" applyNumberFormat="1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left" vertical="center" wrapText="1" indent="1"/>
    </xf>
    <xf numFmtId="4" fontId="3" fillId="2" borderId="3" xfId="0" applyNumberFormat="1" applyFont="1" applyFill="1" applyBorder="1" applyAlignment="1">
      <alignment horizontal="right" wrapText="1"/>
    </xf>
    <xf numFmtId="4" fontId="6" fillId="2" borderId="4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4" fontId="0" fillId="0" borderId="0" xfId="0" applyNumberFormat="1"/>
    <xf numFmtId="4" fontId="1" fillId="0" borderId="3" xfId="0" applyNumberFormat="1" applyFont="1" applyBorder="1"/>
    <xf numFmtId="0" fontId="43" fillId="3" borderId="8" xfId="0" applyFont="1" applyFill="1" applyBorder="1" applyAlignment="1">
      <alignment horizontal="left" wrapText="1"/>
    </xf>
    <xf numFmtId="0" fontId="43" fillId="3" borderId="8" xfId="0" applyFont="1" applyFill="1" applyBorder="1" applyAlignment="1">
      <alignment horizontal="center" wrapText="1"/>
    </xf>
    <xf numFmtId="1" fontId="44" fillId="3" borderId="8" xfId="0" applyNumberFormat="1" applyFont="1" applyFill="1" applyBorder="1" applyAlignment="1">
      <alignment horizontal="right" vertical="top" shrinkToFit="1"/>
    </xf>
    <xf numFmtId="4" fontId="19" fillId="0" borderId="8" xfId="0" applyNumberFormat="1" applyFont="1" applyBorder="1" applyAlignment="1">
      <alignment horizontal="center" vertical="top" wrapText="1"/>
    </xf>
    <xf numFmtId="4" fontId="24" fillId="5" borderId="8" xfId="0" applyNumberFormat="1" applyFont="1" applyFill="1" applyBorder="1" applyAlignment="1">
      <alignment horizontal="center" vertical="top" shrinkToFit="1"/>
    </xf>
    <xf numFmtId="4" fontId="24" fillId="5" borderId="8" xfId="1" applyNumberFormat="1" applyFont="1" applyFill="1" applyBorder="1" applyAlignment="1">
      <alignment horizontal="center" vertical="top" shrinkToFit="1"/>
    </xf>
    <xf numFmtId="4" fontId="12" fillId="2" borderId="3" xfId="0" applyNumberFormat="1" applyFont="1" applyFill="1" applyBorder="1" applyAlignment="1">
      <alignment horizontal="center"/>
    </xf>
    <xf numFmtId="4" fontId="12" fillId="2" borderId="3" xfId="1" applyNumberFormat="1" applyFont="1" applyFill="1" applyBorder="1" applyAlignment="1">
      <alignment horizontal="center"/>
    </xf>
    <xf numFmtId="4" fontId="33" fillId="0" borderId="8" xfId="0" applyNumberFormat="1" applyFont="1" applyBorder="1" applyAlignment="1">
      <alignment horizontal="center" vertical="top" shrinkToFit="1"/>
    </xf>
    <xf numFmtId="4" fontId="33" fillId="0" borderId="8" xfId="1" applyNumberFormat="1" applyFont="1" applyBorder="1" applyAlignment="1">
      <alignment horizontal="center" vertical="top" shrinkToFit="1"/>
    </xf>
    <xf numFmtId="4" fontId="31" fillId="0" borderId="8" xfId="1" applyNumberFormat="1" applyFont="1" applyBorder="1" applyAlignment="1">
      <alignment horizontal="center" vertical="top" wrapText="1"/>
    </xf>
    <xf numFmtId="4" fontId="31" fillId="0" borderId="8" xfId="0" applyNumberFormat="1" applyFont="1" applyBorder="1" applyAlignment="1">
      <alignment horizontal="center" vertical="top" wrapText="1"/>
    </xf>
    <xf numFmtId="4" fontId="33" fillId="3" borderId="8" xfId="0" applyNumberFormat="1" applyFont="1" applyFill="1" applyBorder="1" applyAlignment="1">
      <alignment horizontal="center" vertical="top" shrinkToFit="1"/>
    </xf>
    <xf numFmtId="4" fontId="21" fillId="0" borderId="8" xfId="0" applyNumberFormat="1" applyFont="1" applyBorder="1" applyAlignment="1">
      <alignment horizontal="center" vertical="center" shrinkToFit="1"/>
    </xf>
    <xf numFmtId="4" fontId="21" fillId="0" borderId="8" xfId="1" applyNumberFormat="1" applyFont="1" applyBorder="1" applyAlignment="1">
      <alignment horizontal="center" vertical="center" shrinkToFit="1"/>
    </xf>
    <xf numFmtId="4" fontId="19" fillId="5" borderId="8" xfId="0" applyNumberFormat="1" applyFont="1" applyFill="1" applyBorder="1" applyAlignment="1">
      <alignment horizontal="center" vertical="top" wrapText="1"/>
    </xf>
    <xf numFmtId="4" fontId="19" fillId="5" borderId="8" xfId="1" applyNumberFormat="1" applyFont="1" applyFill="1" applyBorder="1" applyAlignment="1">
      <alignment horizontal="center" vertical="top" wrapText="1"/>
    </xf>
    <xf numFmtId="4" fontId="24" fillId="0" borderId="8" xfId="0" applyNumberFormat="1" applyFont="1" applyBorder="1" applyAlignment="1">
      <alignment horizontal="center" vertical="top" shrinkToFit="1"/>
    </xf>
    <xf numFmtId="4" fontId="11" fillId="2" borderId="0" xfId="0" applyNumberFormat="1" applyFont="1" applyFill="1" applyBorder="1" applyAlignment="1">
      <alignment horizontal="right"/>
    </xf>
    <xf numFmtId="0" fontId="43" fillId="0" borderId="12" xfId="0" applyFont="1" applyFill="1" applyBorder="1" applyAlignment="1">
      <alignment wrapText="1"/>
    </xf>
    <xf numFmtId="4" fontId="44" fillId="3" borderId="8" xfId="0" applyNumberFormat="1" applyFont="1" applyFill="1" applyBorder="1" applyAlignment="1">
      <alignment horizontal="center" vertical="top" shrinkToFit="1"/>
    </xf>
    <xf numFmtId="0" fontId="45" fillId="0" borderId="12" xfId="0" applyFont="1" applyFill="1" applyBorder="1" applyAlignment="1">
      <alignment wrapText="1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9" fillId="0" borderId="0" xfId="0" applyFont="1" applyAlignment="1">
      <alignment horizontal="center" vertical="top" wrapText="1"/>
    </xf>
    <xf numFmtId="0" fontId="27" fillId="0" borderId="9" xfId="0" applyFont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0" xfId="0" applyFont="1" applyAlignment="1">
      <alignment horizontal="left" vertical="top" wrapText="1" indent="24"/>
    </xf>
    <xf numFmtId="0" fontId="19" fillId="0" borderId="6" xfId="0" applyFont="1" applyBorder="1" applyAlignment="1">
      <alignment vertical="top" wrapText="1"/>
    </xf>
    <xf numFmtId="0" fontId="19" fillId="0" borderId="7" xfId="0" applyFont="1" applyBorder="1" applyAlignment="1">
      <alignment vertical="top" wrapText="1"/>
    </xf>
    <xf numFmtId="0" fontId="26" fillId="0" borderId="9" xfId="0" applyFont="1" applyBorder="1" applyAlignment="1">
      <alignment vertical="top" wrapText="1"/>
    </xf>
    <xf numFmtId="0" fontId="26" fillId="0" borderId="10" xfId="0" applyFont="1" applyBorder="1" applyAlignment="1">
      <alignment vertical="top" wrapText="1"/>
    </xf>
    <xf numFmtId="0" fontId="26" fillId="0" borderId="11" xfId="0" applyFont="1" applyBorder="1" applyAlignment="1">
      <alignment vertical="top" wrapText="1"/>
    </xf>
    <xf numFmtId="0" fontId="41" fillId="2" borderId="1" xfId="0" applyFont="1" applyFill="1" applyBorder="1" applyAlignment="1">
      <alignment horizontal="left" vertical="center" wrapText="1"/>
    </xf>
    <xf numFmtId="0" fontId="41" fillId="2" borderId="2" xfId="0" applyFont="1" applyFill="1" applyBorder="1" applyAlignment="1">
      <alignment horizontal="left" vertical="center" wrapText="1"/>
    </xf>
    <xf numFmtId="0" fontId="41" fillId="2" borderId="4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 indent="1"/>
    </xf>
    <xf numFmtId="0" fontId="9" fillId="2" borderId="2" xfId="0" applyFont="1" applyFill="1" applyBorder="1" applyAlignment="1">
      <alignment horizontal="left" vertical="center" wrapText="1" indent="1"/>
    </xf>
    <xf numFmtId="0" fontId="9" fillId="2" borderId="4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 wrapText="1"/>
    </xf>
    <xf numFmtId="0" fontId="39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 wrapText="1"/>
    </xf>
    <xf numFmtId="0" fontId="40" fillId="4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left" vertical="center" wrapText="1" inden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topLeftCell="B1" zoomScale="87" zoomScaleNormal="87" workbookViewId="0">
      <selection activeCell="H11" sqref="H11"/>
    </sheetView>
  </sheetViews>
  <sheetFormatPr defaultRowHeight="15" x14ac:dyDescent="0.25"/>
  <cols>
    <col min="5" max="5" width="20.7109375" customWidth="1"/>
    <col min="6" max="8" width="25.28515625" customWidth="1"/>
    <col min="9" max="10" width="12.28515625" bestFit="1" customWidth="1"/>
    <col min="11" max="11" width="10.42578125" bestFit="1" customWidth="1"/>
  </cols>
  <sheetData>
    <row r="1" spans="1:11" ht="42" customHeight="1" x14ac:dyDescent="0.25">
      <c r="A1" s="172" t="s">
        <v>92</v>
      </c>
      <c r="B1" s="172"/>
      <c r="C1" s="172"/>
      <c r="D1" s="172"/>
      <c r="E1" s="172"/>
      <c r="F1" s="172"/>
      <c r="G1" s="172"/>
      <c r="H1" s="172"/>
    </row>
    <row r="2" spans="1:11" ht="18" customHeight="1" x14ac:dyDescent="0.25">
      <c r="A2" s="5"/>
      <c r="B2" s="5"/>
      <c r="C2" s="5"/>
      <c r="D2" s="5"/>
      <c r="E2" s="5"/>
      <c r="F2" s="5"/>
      <c r="G2" s="5"/>
      <c r="H2" s="5"/>
    </row>
    <row r="3" spans="1:11" ht="15.75" x14ac:dyDescent="0.25">
      <c r="A3" s="172" t="s">
        <v>24</v>
      </c>
      <c r="B3" s="172"/>
      <c r="C3" s="172"/>
      <c r="D3" s="172"/>
      <c r="E3" s="172"/>
      <c r="F3" s="172"/>
      <c r="G3" s="189"/>
      <c r="H3" s="189"/>
    </row>
    <row r="4" spans="1:11" ht="18" x14ac:dyDescent="0.25">
      <c r="A4" s="5"/>
      <c r="B4" s="5"/>
      <c r="C4" s="5"/>
      <c r="D4" s="5"/>
      <c r="E4" s="5"/>
      <c r="F4" s="5"/>
      <c r="G4" s="6"/>
      <c r="H4" s="6"/>
    </row>
    <row r="5" spans="1:11" ht="18" customHeight="1" x14ac:dyDescent="0.25">
      <c r="A5" s="172" t="s">
        <v>28</v>
      </c>
      <c r="B5" s="173"/>
      <c r="C5" s="173"/>
      <c r="D5" s="173"/>
      <c r="E5" s="173"/>
      <c r="F5" s="173"/>
      <c r="G5" s="173"/>
      <c r="H5" s="173"/>
    </row>
    <row r="6" spans="1:11" ht="18" x14ac:dyDescent="0.25">
      <c r="A6" s="1"/>
      <c r="B6" s="2"/>
      <c r="C6" s="2"/>
      <c r="D6" s="2"/>
      <c r="E6" s="7"/>
      <c r="F6" s="8"/>
      <c r="G6" s="8"/>
      <c r="H6" s="35" t="s">
        <v>75</v>
      </c>
    </row>
    <row r="7" spans="1:11" x14ac:dyDescent="0.25">
      <c r="A7" s="25"/>
      <c r="B7" s="26"/>
      <c r="C7" s="26"/>
      <c r="D7" s="27"/>
      <c r="E7" s="28"/>
      <c r="F7" s="4" t="s">
        <v>76</v>
      </c>
      <c r="G7" s="4" t="s">
        <v>79</v>
      </c>
      <c r="H7" s="4" t="s">
        <v>78</v>
      </c>
    </row>
    <row r="8" spans="1:11" ht="18.75" x14ac:dyDescent="0.3">
      <c r="A8" s="190" t="s">
        <v>0</v>
      </c>
      <c r="B8" s="186"/>
      <c r="C8" s="186"/>
      <c r="D8" s="186"/>
      <c r="E8" s="191"/>
      <c r="F8" s="124">
        <f>SUM(F9)</f>
        <v>669862</v>
      </c>
      <c r="G8" s="124">
        <f t="shared" ref="G8:H8" si="0">SUM(G9)</f>
        <v>294075.67</v>
      </c>
      <c r="H8" s="124">
        <f t="shared" si="0"/>
        <v>272390.07</v>
      </c>
      <c r="I8" s="65"/>
    </row>
    <row r="9" spans="1:11" ht="18.75" x14ac:dyDescent="0.3">
      <c r="A9" s="182" t="s">
        <v>1</v>
      </c>
      <c r="B9" s="175"/>
      <c r="C9" s="175"/>
      <c r="D9" s="175"/>
      <c r="E9" s="188"/>
      <c r="F9" s="125">
        <v>669862</v>
      </c>
      <c r="G9" s="125">
        <v>294075.67</v>
      </c>
      <c r="H9" s="125">
        <v>272390.07</v>
      </c>
      <c r="I9" s="65"/>
      <c r="J9" s="65"/>
      <c r="K9" s="62"/>
    </row>
    <row r="10" spans="1:11" ht="18.75" x14ac:dyDescent="0.3">
      <c r="A10" s="187" t="s">
        <v>2</v>
      </c>
      <c r="B10" s="188"/>
      <c r="C10" s="188"/>
      <c r="D10" s="188"/>
      <c r="E10" s="188"/>
      <c r="F10" s="125">
        <v>0</v>
      </c>
      <c r="G10" s="125">
        <v>0</v>
      </c>
      <c r="H10" s="125">
        <v>0</v>
      </c>
      <c r="I10" s="65"/>
      <c r="J10" s="65"/>
      <c r="K10" s="62"/>
    </row>
    <row r="11" spans="1:11" ht="18.75" x14ac:dyDescent="0.3">
      <c r="A11" s="190" t="s">
        <v>3</v>
      </c>
      <c r="B11" s="186"/>
      <c r="C11" s="186"/>
      <c r="D11" s="186"/>
      <c r="E11" s="191"/>
      <c r="F11" s="124">
        <f>SUM(F12+F13)</f>
        <v>669862</v>
      </c>
      <c r="G11" s="124">
        <f t="shared" ref="G11:H11" si="1">SUM(G12+G13)</f>
        <v>290305.39999999997</v>
      </c>
      <c r="H11" s="124">
        <f t="shared" si="1"/>
        <v>267838.46999999997</v>
      </c>
      <c r="I11" s="65"/>
    </row>
    <row r="12" spans="1:11" ht="18.75" x14ac:dyDescent="0.3">
      <c r="A12" s="174" t="s">
        <v>4</v>
      </c>
      <c r="B12" s="175"/>
      <c r="C12" s="175"/>
      <c r="D12" s="175"/>
      <c r="E12" s="175"/>
      <c r="F12" s="125">
        <v>625135</v>
      </c>
      <c r="G12" s="125">
        <v>272699.3</v>
      </c>
      <c r="H12" s="125">
        <v>250278.68</v>
      </c>
      <c r="I12" s="65"/>
      <c r="J12" s="65"/>
      <c r="K12" s="62"/>
    </row>
    <row r="13" spans="1:11" ht="18.75" x14ac:dyDescent="0.3">
      <c r="A13" s="187" t="s">
        <v>5</v>
      </c>
      <c r="B13" s="188"/>
      <c r="C13" s="188"/>
      <c r="D13" s="188"/>
      <c r="E13" s="188"/>
      <c r="F13" s="125">
        <v>44727</v>
      </c>
      <c r="G13" s="125">
        <v>17606.099999999999</v>
      </c>
      <c r="H13" s="126">
        <v>17559.79</v>
      </c>
      <c r="I13" s="65"/>
      <c r="J13" s="65"/>
      <c r="K13" s="62"/>
    </row>
    <row r="14" spans="1:11" ht="18.75" x14ac:dyDescent="0.3">
      <c r="A14" s="185" t="s">
        <v>6</v>
      </c>
      <c r="B14" s="186"/>
      <c r="C14" s="186"/>
      <c r="D14" s="186"/>
      <c r="E14" s="186"/>
      <c r="F14" s="127"/>
      <c r="G14" s="127">
        <f t="shared" ref="G14:H14" si="2">G8-G11</f>
        <v>3770.2700000000186</v>
      </c>
      <c r="H14" s="127">
        <f t="shared" si="2"/>
        <v>4551.6000000000349</v>
      </c>
      <c r="I14" s="65"/>
      <c r="J14" s="64"/>
    </row>
    <row r="15" spans="1:11" ht="18" x14ac:dyDescent="0.25">
      <c r="A15" s="5"/>
      <c r="B15" s="9"/>
      <c r="C15" s="9"/>
      <c r="D15" s="9"/>
      <c r="E15" s="9"/>
      <c r="F15" s="3"/>
      <c r="G15" s="3"/>
      <c r="H15" s="3"/>
    </row>
    <row r="16" spans="1:11" ht="18" customHeight="1" x14ac:dyDescent="0.25">
      <c r="A16" s="172" t="s">
        <v>29</v>
      </c>
      <c r="B16" s="173"/>
      <c r="C16" s="173"/>
      <c r="D16" s="173"/>
      <c r="E16" s="173"/>
      <c r="F16" s="173"/>
      <c r="G16" s="173"/>
      <c r="H16" s="173"/>
    </row>
    <row r="17" spans="1:8" ht="18" x14ac:dyDescent="0.25">
      <c r="A17" s="5"/>
      <c r="B17" s="9"/>
      <c r="C17" s="9"/>
      <c r="D17" s="9"/>
      <c r="E17" s="9"/>
      <c r="F17" s="3"/>
      <c r="G17" s="3"/>
      <c r="H17" s="3"/>
    </row>
    <row r="18" spans="1:8" x14ac:dyDescent="0.25">
      <c r="A18" s="25"/>
      <c r="B18" s="26"/>
      <c r="C18" s="26"/>
      <c r="D18" s="27"/>
      <c r="E18" s="28"/>
      <c r="F18" s="4" t="s">
        <v>76</v>
      </c>
      <c r="G18" s="4" t="s">
        <v>77</v>
      </c>
      <c r="H18" s="4" t="s">
        <v>78</v>
      </c>
    </row>
    <row r="19" spans="1:8" ht="15.75" customHeight="1" x14ac:dyDescent="0.25">
      <c r="A19" s="182" t="s">
        <v>8</v>
      </c>
      <c r="B19" s="183"/>
      <c r="C19" s="183"/>
      <c r="D19" s="183"/>
      <c r="E19" s="184"/>
      <c r="F19" s="30"/>
      <c r="G19" s="30"/>
      <c r="H19" s="30"/>
    </row>
    <row r="20" spans="1:8" x14ac:dyDescent="0.25">
      <c r="A20" s="182" t="s">
        <v>9</v>
      </c>
      <c r="B20" s="175"/>
      <c r="C20" s="175"/>
      <c r="D20" s="175"/>
      <c r="E20" s="175"/>
      <c r="F20" s="30"/>
      <c r="G20" s="30"/>
      <c r="H20" s="30"/>
    </row>
    <row r="21" spans="1:8" x14ac:dyDescent="0.25">
      <c r="A21" s="185" t="s">
        <v>10</v>
      </c>
      <c r="B21" s="186"/>
      <c r="C21" s="186"/>
      <c r="D21" s="186"/>
      <c r="E21" s="186"/>
      <c r="F21" s="29">
        <v>0</v>
      </c>
      <c r="G21" s="29">
        <v>0</v>
      </c>
      <c r="H21" s="29">
        <v>0</v>
      </c>
    </row>
    <row r="22" spans="1:8" ht="18" x14ac:dyDescent="0.25">
      <c r="A22" s="22"/>
      <c r="B22" s="9"/>
      <c r="C22" s="9"/>
      <c r="D22" s="9"/>
      <c r="E22" s="9"/>
      <c r="F22" s="3"/>
      <c r="G22" s="3"/>
      <c r="H22" s="3"/>
    </row>
    <row r="23" spans="1:8" ht="18" customHeight="1" x14ac:dyDescent="0.25">
      <c r="A23" s="172" t="s">
        <v>34</v>
      </c>
      <c r="B23" s="173"/>
      <c r="C23" s="173"/>
      <c r="D23" s="173"/>
      <c r="E23" s="173"/>
      <c r="F23" s="173"/>
      <c r="G23" s="173"/>
      <c r="H23" s="173"/>
    </row>
    <row r="24" spans="1:8" ht="18" x14ac:dyDescent="0.25">
      <c r="A24" s="22"/>
      <c r="B24" s="9"/>
      <c r="C24" s="9"/>
      <c r="D24" s="9"/>
      <c r="E24" s="9"/>
      <c r="F24" s="3"/>
      <c r="G24" s="3"/>
      <c r="H24" s="3"/>
    </row>
    <row r="25" spans="1:8" x14ac:dyDescent="0.25">
      <c r="A25" s="25"/>
      <c r="B25" s="26"/>
      <c r="C25" s="26"/>
      <c r="D25" s="27"/>
      <c r="E25" s="28"/>
      <c r="F25" s="4" t="s">
        <v>76</v>
      </c>
      <c r="G25" s="4" t="s">
        <v>80</v>
      </c>
      <c r="H25" s="4" t="s">
        <v>81</v>
      </c>
    </row>
    <row r="26" spans="1:8" ht="26.45" customHeight="1" x14ac:dyDescent="0.25">
      <c r="A26" s="176" t="s">
        <v>30</v>
      </c>
      <c r="B26" s="177"/>
      <c r="C26" s="177"/>
      <c r="D26" s="177"/>
      <c r="E26" s="178"/>
      <c r="F26" s="32"/>
      <c r="G26" s="32"/>
      <c r="H26" s="33"/>
    </row>
    <row r="27" spans="1:8" ht="30" customHeight="1" x14ac:dyDescent="0.25">
      <c r="A27" s="179" t="s">
        <v>7</v>
      </c>
      <c r="B27" s="180"/>
      <c r="C27" s="180"/>
      <c r="D27" s="180"/>
      <c r="E27" s="181"/>
      <c r="F27" s="34"/>
      <c r="G27" s="34"/>
      <c r="H27" s="31"/>
    </row>
    <row r="30" spans="1:8" x14ac:dyDescent="0.25">
      <c r="A30" s="174" t="s">
        <v>11</v>
      </c>
      <c r="B30" s="175"/>
      <c r="C30" s="175"/>
      <c r="D30" s="175"/>
      <c r="E30" s="175"/>
      <c r="F30" s="30">
        <v>0</v>
      </c>
      <c r="G30" s="30">
        <v>0</v>
      </c>
      <c r="H30" s="30">
        <v>0</v>
      </c>
    </row>
    <row r="31" spans="1:8" ht="11.25" customHeight="1" x14ac:dyDescent="0.25">
      <c r="A31" s="17"/>
      <c r="B31" s="18"/>
      <c r="C31" s="18"/>
      <c r="D31" s="18"/>
      <c r="E31" s="18"/>
      <c r="F31" s="19"/>
      <c r="G31" s="19"/>
      <c r="H31" s="19"/>
    </row>
    <row r="32" spans="1:8" ht="29.25" customHeight="1" x14ac:dyDescent="0.25">
      <c r="A32" s="170" t="s">
        <v>35</v>
      </c>
      <c r="B32" s="171"/>
      <c r="C32" s="171"/>
      <c r="D32" s="171"/>
      <c r="E32" s="171"/>
      <c r="F32" s="171"/>
      <c r="G32" s="171"/>
      <c r="H32" s="171"/>
    </row>
    <row r="33" spans="1:8" ht="8.25" customHeight="1" x14ac:dyDescent="0.25"/>
    <row r="34" spans="1:8" x14ac:dyDescent="0.25">
      <c r="A34" s="170" t="s">
        <v>31</v>
      </c>
      <c r="B34" s="171"/>
      <c r="C34" s="171"/>
      <c r="D34" s="171"/>
      <c r="E34" s="171"/>
      <c r="F34" s="171"/>
      <c r="G34" s="171"/>
      <c r="H34" s="171"/>
    </row>
    <row r="35" spans="1:8" ht="8.25" customHeight="1" x14ac:dyDescent="0.25"/>
    <row r="36" spans="1:8" ht="29.25" customHeight="1" x14ac:dyDescent="0.25">
      <c r="A36" s="170" t="s">
        <v>32</v>
      </c>
      <c r="B36" s="171"/>
      <c r="C36" s="171"/>
      <c r="D36" s="171"/>
      <c r="E36" s="171"/>
      <c r="F36" s="171"/>
      <c r="G36" s="171"/>
      <c r="H36" s="171"/>
    </row>
  </sheetData>
  <mergeCells count="21">
    <mergeCell ref="A12:E12"/>
    <mergeCell ref="A5:H5"/>
    <mergeCell ref="A16:H16"/>
    <mergeCell ref="A1:H1"/>
    <mergeCell ref="A3:H3"/>
    <mergeCell ref="A8:E8"/>
    <mergeCell ref="A9:E9"/>
    <mergeCell ref="A10:E10"/>
    <mergeCell ref="A11:E11"/>
    <mergeCell ref="A19:E19"/>
    <mergeCell ref="A20:E20"/>
    <mergeCell ref="A21:E21"/>
    <mergeCell ref="A13:E13"/>
    <mergeCell ref="A14:E14"/>
    <mergeCell ref="A36:H36"/>
    <mergeCell ref="A23:H23"/>
    <mergeCell ref="A32:H32"/>
    <mergeCell ref="A30:E30"/>
    <mergeCell ref="A34:H34"/>
    <mergeCell ref="A26:E26"/>
    <mergeCell ref="A27:E27"/>
  </mergeCells>
  <pageMargins left="0.7" right="0.7" top="0.75" bottom="0.75" header="0.3" footer="0.3"/>
  <pageSetup paperSize="9" scale="7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view="pageBreakPreview" zoomScale="85" zoomScaleNormal="70" zoomScaleSheetLayoutView="85" workbookViewId="0">
      <selection activeCell="F30" sqref="F30"/>
    </sheetView>
  </sheetViews>
  <sheetFormatPr defaultColWidth="8.85546875" defaultRowHeight="15.75" x14ac:dyDescent="0.25"/>
  <cols>
    <col min="1" max="1" width="7.42578125" style="42" bestFit="1" customWidth="1"/>
    <col min="2" max="2" width="8.42578125" style="42" bestFit="1" customWidth="1"/>
    <col min="3" max="3" width="8.140625" style="42" customWidth="1"/>
    <col min="4" max="4" width="31.28515625" style="42" customWidth="1"/>
    <col min="5" max="5" width="35.7109375" style="42" customWidth="1"/>
    <col min="6" max="6" width="40" style="86" customWidth="1"/>
    <col min="7" max="7" width="35.28515625" style="86" customWidth="1"/>
    <col min="8" max="9" width="25.28515625" style="42" customWidth="1"/>
    <col min="10" max="10" width="10.5703125" style="42" bestFit="1" customWidth="1"/>
    <col min="11" max="14" width="9.42578125" style="42" bestFit="1" customWidth="1"/>
    <col min="15" max="16384" width="8.85546875" style="42"/>
  </cols>
  <sheetData>
    <row r="1" spans="1:12" ht="42" customHeight="1" x14ac:dyDescent="0.25">
      <c r="A1" s="172" t="s">
        <v>92</v>
      </c>
      <c r="B1" s="172"/>
      <c r="C1" s="172"/>
      <c r="D1" s="172"/>
      <c r="E1" s="172"/>
      <c r="F1" s="172"/>
      <c r="G1" s="172"/>
      <c r="H1" s="77"/>
      <c r="I1" s="77"/>
    </row>
    <row r="2" spans="1:12" ht="18" customHeight="1" x14ac:dyDescent="0.25">
      <c r="A2" s="74"/>
      <c r="B2" s="74"/>
      <c r="C2" s="74"/>
      <c r="D2" s="74"/>
      <c r="E2" s="74"/>
      <c r="F2" s="84"/>
      <c r="G2" s="84"/>
      <c r="H2" s="74"/>
      <c r="I2" s="74"/>
    </row>
    <row r="3" spans="1:12" ht="15.6" customHeight="1" x14ac:dyDescent="0.25">
      <c r="A3" s="172" t="s">
        <v>24</v>
      </c>
      <c r="B3" s="172"/>
      <c r="C3" s="172"/>
      <c r="D3" s="172"/>
      <c r="E3" s="172"/>
      <c r="F3" s="172"/>
      <c r="G3" s="172"/>
      <c r="H3" s="76"/>
      <c r="I3" s="76"/>
    </row>
    <row r="4" spans="1:12" x14ac:dyDescent="0.25">
      <c r="A4" s="74"/>
      <c r="B4" s="74"/>
      <c r="C4" s="74"/>
      <c r="D4" s="74"/>
      <c r="E4" s="74"/>
      <c r="F4" s="84"/>
      <c r="G4" s="84"/>
      <c r="H4" s="76"/>
      <c r="I4" s="76"/>
    </row>
    <row r="5" spans="1:12" ht="18" customHeight="1" x14ac:dyDescent="0.25">
      <c r="A5" s="172" t="s">
        <v>12</v>
      </c>
      <c r="B5" s="172"/>
      <c r="C5" s="172"/>
      <c r="D5" s="172"/>
      <c r="E5" s="172"/>
      <c r="F5" s="172"/>
      <c r="G5" s="172"/>
      <c r="H5" s="75"/>
      <c r="I5" s="75"/>
    </row>
    <row r="6" spans="1:12" ht="15.6" customHeight="1" x14ac:dyDescent="0.25">
      <c r="A6" s="192" t="s">
        <v>50</v>
      </c>
      <c r="B6" s="192"/>
      <c r="C6" s="192"/>
      <c r="D6" s="192"/>
      <c r="E6" s="192"/>
      <c r="F6" s="192"/>
      <c r="G6" s="192"/>
      <c r="H6" s="78"/>
      <c r="I6" s="76"/>
    </row>
    <row r="7" spans="1:12" x14ac:dyDescent="0.25">
      <c r="A7" s="198"/>
      <c r="B7" s="198"/>
      <c r="C7" s="198"/>
      <c r="D7" s="198"/>
      <c r="E7" s="198"/>
      <c r="F7" s="198"/>
      <c r="G7" s="198"/>
      <c r="H7" s="198"/>
    </row>
    <row r="8" spans="1:12" x14ac:dyDescent="0.25">
      <c r="A8" s="199" t="s">
        <v>51</v>
      </c>
      <c r="B8" s="200"/>
      <c r="C8" s="200"/>
      <c r="D8" s="200"/>
      <c r="E8" s="200"/>
      <c r="F8" s="200"/>
      <c r="G8" s="200"/>
      <c r="H8" s="43"/>
    </row>
    <row r="9" spans="1:12" ht="25.15" customHeight="1" x14ac:dyDescent="0.25">
      <c r="A9" s="87" t="s">
        <v>52</v>
      </c>
      <c r="B9" s="87" t="s">
        <v>53</v>
      </c>
      <c r="C9" s="87" t="s">
        <v>54</v>
      </c>
      <c r="D9" s="87" t="s">
        <v>55</v>
      </c>
      <c r="E9" s="4" t="s">
        <v>76</v>
      </c>
      <c r="F9" s="85" t="s">
        <v>82</v>
      </c>
      <c r="G9" s="85" t="s">
        <v>81</v>
      </c>
    </row>
    <row r="10" spans="1:12" ht="22.15" customHeight="1" x14ac:dyDescent="0.25">
      <c r="A10" s="88">
        <v>6</v>
      </c>
      <c r="B10" s="89"/>
      <c r="C10" s="89"/>
      <c r="D10" s="87" t="s">
        <v>56</v>
      </c>
      <c r="E10" s="129">
        <f>E11+E18+E20+E22+E24</f>
        <v>669862</v>
      </c>
      <c r="F10" s="129">
        <f t="shared" ref="F10:G10" si="0">F11+F18+F20+F22+F24</f>
        <v>294075.66999999993</v>
      </c>
      <c r="G10" s="129">
        <f t="shared" si="0"/>
        <v>272390.06999999995</v>
      </c>
      <c r="H10" s="66"/>
      <c r="I10" s="66"/>
      <c r="J10" s="66"/>
      <c r="K10" s="66"/>
      <c r="L10" s="66"/>
    </row>
    <row r="11" spans="1:12" ht="47.25" x14ac:dyDescent="0.25">
      <c r="A11" s="90"/>
      <c r="B11" s="91">
        <v>63</v>
      </c>
      <c r="C11" s="90"/>
      <c r="D11" s="92" t="s">
        <v>57</v>
      </c>
      <c r="E11" s="130">
        <f>SUM(E12:E16)</f>
        <v>580074</v>
      </c>
      <c r="F11" s="130">
        <f t="shared" ref="F11:G11" si="1">SUM(F12:F16)</f>
        <v>271618.34999999998</v>
      </c>
      <c r="G11" s="130">
        <f t="shared" si="1"/>
        <v>271618.34999999998</v>
      </c>
      <c r="H11" s="66"/>
      <c r="I11" s="66"/>
      <c r="J11" s="66"/>
      <c r="K11" s="66"/>
      <c r="L11" s="66"/>
    </row>
    <row r="12" spans="1:12" ht="21" x14ac:dyDescent="0.25">
      <c r="A12" s="93"/>
      <c r="B12" s="93"/>
      <c r="C12" s="94">
        <v>52</v>
      </c>
      <c r="D12" s="95" t="s">
        <v>58</v>
      </c>
      <c r="E12" s="131">
        <v>560090</v>
      </c>
      <c r="F12" s="132">
        <v>271618.34999999998</v>
      </c>
      <c r="G12" s="132">
        <v>271618.34999999998</v>
      </c>
      <c r="H12" s="66"/>
      <c r="I12" s="66"/>
      <c r="J12" s="66"/>
      <c r="K12" s="66"/>
      <c r="L12" s="66"/>
    </row>
    <row r="13" spans="1:12" ht="21" x14ac:dyDescent="0.25">
      <c r="A13" s="93"/>
      <c r="B13" s="93"/>
      <c r="C13" s="94">
        <v>57</v>
      </c>
      <c r="D13" s="95" t="s">
        <v>83</v>
      </c>
      <c r="E13" s="131">
        <v>19984</v>
      </c>
      <c r="F13" s="132">
        <v>0</v>
      </c>
      <c r="G13" s="132">
        <v>0</v>
      </c>
      <c r="H13" s="66"/>
      <c r="I13" s="66"/>
      <c r="J13" s="66"/>
      <c r="K13" s="66"/>
      <c r="L13" s="66"/>
    </row>
    <row r="14" spans="1:12" ht="21" x14ac:dyDescent="0.25">
      <c r="A14" s="93"/>
      <c r="B14" s="93"/>
      <c r="C14" s="94">
        <v>61</v>
      </c>
      <c r="D14" s="95" t="s">
        <v>49</v>
      </c>
      <c r="E14" s="131"/>
      <c r="F14" s="132"/>
      <c r="G14" s="132">
        <v>0</v>
      </c>
      <c r="H14" s="66"/>
      <c r="I14" s="66" t="s">
        <v>91</v>
      </c>
      <c r="J14" s="66"/>
      <c r="K14" s="66"/>
      <c r="L14" s="66"/>
    </row>
    <row r="15" spans="1:12" ht="21" x14ac:dyDescent="0.25">
      <c r="A15" s="96"/>
      <c r="B15" s="96"/>
      <c r="C15" s="97"/>
      <c r="D15" s="98"/>
      <c r="E15" s="133"/>
      <c r="F15" s="134">
        <f t="shared" ref="F15" si="2">F16</f>
        <v>0</v>
      </c>
      <c r="G15" s="134">
        <v>0</v>
      </c>
      <c r="H15" s="66"/>
      <c r="I15" s="66"/>
      <c r="J15" s="66"/>
      <c r="K15" s="66"/>
      <c r="L15" s="66"/>
    </row>
    <row r="16" spans="1:12" ht="21" x14ac:dyDescent="0.25">
      <c r="A16" s="99"/>
      <c r="B16" s="99"/>
      <c r="C16" s="100"/>
      <c r="D16" s="101"/>
      <c r="E16" s="131"/>
      <c r="F16" s="132">
        <v>0</v>
      </c>
      <c r="G16" s="132">
        <v>0</v>
      </c>
      <c r="H16" s="66"/>
      <c r="I16" s="66"/>
      <c r="J16" s="66"/>
      <c r="K16" s="66"/>
      <c r="L16" s="66"/>
    </row>
    <row r="17" spans="1:12" ht="78.75" x14ac:dyDescent="0.25">
      <c r="A17" s="90"/>
      <c r="B17" s="91">
        <v>65</v>
      </c>
      <c r="C17" s="90"/>
      <c r="D17" s="92" t="s">
        <v>60</v>
      </c>
      <c r="E17" s="136">
        <v>332</v>
      </c>
      <c r="F17" s="130">
        <v>407.93</v>
      </c>
      <c r="G17" s="136">
        <v>407.93</v>
      </c>
      <c r="H17" s="66"/>
      <c r="I17" s="66"/>
      <c r="J17" s="66"/>
      <c r="K17" s="66"/>
      <c r="L17" s="66"/>
    </row>
    <row r="18" spans="1:12" ht="21" x14ac:dyDescent="0.25">
      <c r="A18" s="93"/>
      <c r="B18" s="93"/>
      <c r="C18" s="94">
        <v>43</v>
      </c>
      <c r="D18" s="95" t="s">
        <v>61</v>
      </c>
      <c r="E18" s="137">
        <f>E17</f>
        <v>332</v>
      </c>
      <c r="F18" s="137">
        <f t="shared" ref="F18:G18" si="3">F17</f>
        <v>407.93</v>
      </c>
      <c r="G18" s="137">
        <f t="shared" si="3"/>
        <v>407.93</v>
      </c>
      <c r="H18" s="66"/>
      <c r="I18" s="66"/>
      <c r="J18" s="66"/>
      <c r="K18" s="66"/>
      <c r="L18" s="66"/>
    </row>
    <row r="19" spans="1:12" ht="21" x14ac:dyDescent="0.25">
      <c r="A19" s="93"/>
      <c r="B19" s="93"/>
      <c r="C19" s="94"/>
      <c r="D19" s="95"/>
      <c r="E19" s="131"/>
      <c r="F19" s="132"/>
      <c r="G19" s="132"/>
      <c r="H19" s="66"/>
      <c r="I19" s="66"/>
      <c r="J19" s="66"/>
      <c r="K19" s="66"/>
      <c r="L19" s="66"/>
    </row>
    <row r="20" spans="1:12" ht="21" x14ac:dyDescent="0.25">
      <c r="A20" s="99"/>
      <c r="B20" s="99">
        <v>66</v>
      </c>
      <c r="C20" s="128">
        <v>31</v>
      </c>
      <c r="D20" s="101" t="s">
        <v>59</v>
      </c>
      <c r="E20" s="135">
        <f>E21</f>
        <v>0</v>
      </c>
      <c r="F20" s="135">
        <f t="shared" ref="F20:G20" si="4">F21</f>
        <v>0</v>
      </c>
      <c r="G20" s="135">
        <f t="shared" si="4"/>
        <v>0</v>
      </c>
      <c r="H20" s="66"/>
      <c r="I20" s="66"/>
      <c r="J20" s="66"/>
      <c r="K20" s="66"/>
      <c r="L20" s="66"/>
    </row>
    <row r="21" spans="1:12" ht="68.45" customHeight="1" x14ac:dyDescent="0.25">
      <c r="A21" s="96"/>
      <c r="B21" s="96">
        <v>66</v>
      </c>
      <c r="C21" s="97"/>
      <c r="D21" s="98" t="s">
        <v>71</v>
      </c>
      <c r="E21" s="138">
        <v>0</v>
      </c>
      <c r="F21" s="139">
        <v>0</v>
      </c>
      <c r="G21" s="139">
        <v>0</v>
      </c>
      <c r="H21" s="66"/>
      <c r="I21" s="66"/>
      <c r="J21" s="66"/>
      <c r="K21" s="66"/>
      <c r="L21" s="66"/>
    </row>
    <row r="22" spans="1:12" ht="21" x14ac:dyDescent="0.25">
      <c r="A22" s="99"/>
      <c r="B22" s="99"/>
      <c r="C22" s="100">
        <v>61</v>
      </c>
      <c r="D22" s="102" t="s">
        <v>69</v>
      </c>
      <c r="E22" s="137">
        <v>266</v>
      </c>
      <c r="F22" s="137">
        <v>363.79</v>
      </c>
      <c r="G22" s="137">
        <v>363.79</v>
      </c>
      <c r="H22" s="66"/>
      <c r="I22" s="66"/>
      <c r="J22" s="66"/>
      <c r="K22" s="66"/>
      <c r="L22" s="66"/>
    </row>
    <row r="23" spans="1:12" ht="47.25" x14ac:dyDescent="0.25">
      <c r="A23" s="90"/>
      <c r="B23" s="91">
        <v>67</v>
      </c>
      <c r="C23" s="90"/>
      <c r="D23" s="103" t="s">
        <v>72</v>
      </c>
      <c r="E23" s="136">
        <v>89190</v>
      </c>
      <c r="F23" s="136">
        <v>21685.599999999999</v>
      </c>
      <c r="G23" s="130">
        <v>0</v>
      </c>
      <c r="H23" s="66"/>
      <c r="I23" s="66"/>
      <c r="J23" s="66"/>
      <c r="K23" s="66"/>
      <c r="L23" s="66"/>
    </row>
    <row r="24" spans="1:12" ht="21" x14ac:dyDescent="0.25">
      <c r="A24" s="93"/>
      <c r="B24" s="93"/>
      <c r="C24" s="94">
        <v>11</v>
      </c>
      <c r="D24" s="104" t="s">
        <v>73</v>
      </c>
      <c r="E24" s="137">
        <f>E23</f>
        <v>89190</v>
      </c>
      <c r="F24" s="137">
        <f t="shared" ref="F24:G24" si="5">F23</f>
        <v>21685.599999999999</v>
      </c>
      <c r="G24" s="137">
        <f t="shared" si="5"/>
        <v>0</v>
      </c>
      <c r="H24" s="66"/>
      <c r="I24" s="66"/>
      <c r="J24" s="66"/>
      <c r="K24" s="66"/>
      <c r="L24" s="66"/>
    </row>
    <row r="25" spans="1:12" ht="21" x14ac:dyDescent="0.25">
      <c r="A25" s="201" t="s">
        <v>62</v>
      </c>
      <c r="B25" s="202"/>
      <c r="C25" s="202"/>
      <c r="D25" s="203"/>
      <c r="E25" s="130">
        <f>E10</f>
        <v>669862</v>
      </c>
      <c r="F25" s="130">
        <f t="shared" ref="F25:G25" si="6">F10</f>
        <v>294075.66999999993</v>
      </c>
      <c r="G25" s="130">
        <f t="shared" si="6"/>
        <v>272390.06999999995</v>
      </c>
      <c r="H25" s="66"/>
      <c r="I25" s="66"/>
      <c r="J25" s="66"/>
      <c r="K25" s="66"/>
      <c r="L25" s="66"/>
    </row>
    <row r="26" spans="1:12" x14ac:dyDescent="0.25">
      <c r="A26" s="196" t="s">
        <v>63</v>
      </c>
      <c r="B26" s="197"/>
      <c r="C26" s="197"/>
      <c r="D26" s="197"/>
      <c r="E26" s="197"/>
      <c r="F26" s="197"/>
      <c r="G26" s="197"/>
      <c r="H26" s="43"/>
    </row>
    <row r="27" spans="1:12" ht="31.5" x14ac:dyDescent="0.25">
      <c r="A27" s="44" t="s">
        <v>52</v>
      </c>
      <c r="B27" s="44" t="s">
        <v>53</v>
      </c>
      <c r="C27" s="49" t="s">
        <v>54</v>
      </c>
      <c r="D27" s="44" t="s">
        <v>55</v>
      </c>
      <c r="E27" s="4" t="s">
        <v>76</v>
      </c>
      <c r="F27" s="85" t="s">
        <v>80</v>
      </c>
      <c r="G27" s="85" t="s">
        <v>78</v>
      </c>
    </row>
    <row r="28" spans="1:12" x14ac:dyDescent="0.25">
      <c r="A28" s="45">
        <v>3</v>
      </c>
      <c r="B28" s="46"/>
      <c r="C28" s="46"/>
      <c r="D28" s="47" t="s">
        <v>64</v>
      </c>
      <c r="E28" s="151">
        <f>E29+E31+E37+E40+E42</f>
        <v>669862</v>
      </c>
      <c r="F28" s="151">
        <f t="shared" ref="F28:G28" si="7">F29+F31+F37+F42</f>
        <v>290305.40000000002</v>
      </c>
      <c r="G28" s="151">
        <f t="shared" si="7"/>
        <v>267838.47000000003</v>
      </c>
    </row>
    <row r="29" spans="1:12" x14ac:dyDescent="0.25">
      <c r="A29" s="48"/>
      <c r="B29" s="50">
        <v>31</v>
      </c>
      <c r="C29" s="48"/>
      <c r="D29" s="51" t="s">
        <v>65</v>
      </c>
      <c r="E29" s="152">
        <f>E30</f>
        <v>505873</v>
      </c>
      <c r="F29" s="153">
        <f t="shared" ref="F29:G29" si="8">F30</f>
        <v>249816.2</v>
      </c>
      <c r="G29" s="153">
        <f t="shared" si="8"/>
        <v>249816.2</v>
      </c>
    </row>
    <row r="30" spans="1:12" x14ac:dyDescent="0.25">
      <c r="A30" s="46"/>
      <c r="B30" s="46"/>
      <c r="C30" s="52">
        <v>52</v>
      </c>
      <c r="D30" s="53" t="s">
        <v>73</v>
      </c>
      <c r="E30" s="154">
        <v>505873</v>
      </c>
      <c r="F30" s="155">
        <v>249816.2</v>
      </c>
      <c r="G30" s="155">
        <v>249816.2</v>
      </c>
    </row>
    <row r="31" spans="1:12" x14ac:dyDescent="0.25">
      <c r="A31" s="48"/>
      <c r="B31" s="50">
        <v>32</v>
      </c>
      <c r="C31" s="48"/>
      <c r="D31" s="51" t="s">
        <v>66</v>
      </c>
      <c r="E31" s="152">
        <f>SUM(E32:E36)</f>
        <v>107131</v>
      </c>
      <c r="F31" s="153">
        <f>SUM(F32:F36)</f>
        <v>22676.45</v>
      </c>
      <c r="G31" s="153">
        <f>SUM(G32:G36)</f>
        <v>462.48</v>
      </c>
    </row>
    <row r="32" spans="1:12" x14ac:dyDescent="0.25">
      <c r="A32" s="46"/>
      <c r="B32" s="46"/>
      <c r="C32" s="52">
        <v>11</v>
      </c>
      <c r="D32" s="54" t="s">
        <v>73</v>
      </c>
      <c r="E32" s="156">
        <v>86549</v>
      </c>
      <c r="F32" s="157">
        <v>22213.97</v>
      </c>
      <c r="G32" s="157">
        <v>0</v>
      </c>
    </row>
    <row r="33" spans="1:9" x14ac:dyDescent="0.25">
      <c r="A33" s="46"/>
      <c r="B33" s="46"/>
      <c r="C33" s="52">
        <v>31</v>
      </c>
      <c r="D33" s="54" t="s">
        <v>87</v>
      </c>
      <c r="E33" s="156"/>
      <c r="F33" s="158">
        <v>0</v>
      </c>
      <c r="G33" s="158">
        <f>F33</f>
        <v>0</v>
      </c>
    </row>
    <row r="34" spans="1:9" x14ac:dyDescent="0.25">
      <c r="A34" s="46"/>
      <c r="B34" s="46"/>
      <c r="C34" s="52">
        <v>43</v>
      </c>
      <c r="D34" s="54" t="s">
        <v>47</v>
      </c>
      <c r="E34" s="159">
        <v>332</v>
      </c>
      <c r="F34" s="157">
        <v>407.93</v>
      </c>
      <c r="G34" s="157">
        <v>407.93</v>
      </c>
    </row>
    <row r="35" spans="1:9" x14ac:dyDescent="0.25">
      <c r="A35" s="46"/>
      <c r="B35" s="46"/>
      <c r="C35" s="52">
        <v>57</v>
      </c>
      <c r="D35" s="54" t="s">
        <v>83</v>
      </c>
      <c r="E35" s="156">
        <v>19984</v>
      </c>
      <c r="F35" s="157">
        <v>0</v>
      </c>
      <c r="G35" s="157">
        <v>0</v>
      </c>
    </row>
    <row r="36" spans="1:9" x14ac:dyDescent="0.25">
      <c r="A36" s="46"/>
      <c r="B36" s="46"/>
      <c r="C36" s="52">
        <v>61</v>
      </c>
      <c r="D36" s="54" t="s">
        <v>69</v>
      </c>
      <c r="E36" s="156">
        <v>266</v>
      </c>
      <c r="F36" s="157">
        <v>54.55</v>
      </c>
      <c r="G36" s="157">
        <v>54.55</v>
      </c>
    </row>
    <row r="37" spans="1:9" x14ac:dyDescent="0.25">
      <c r="A37" s="48"/>
      <c r="B37" s="50">
        <v>34</v>
      </c>
      <c r="C37" s="48"/>
      <c r="D37" s="51" t="s">
        <v>70</v>
      </c>
      <c r="E37" s="152">
        <f>E38+E39</f>
        <v>385</v>
      </c>
      <c r="F37" s="153">
        <f>SUM(F38:F39)</f>
        <v>206.65</v>
      </c>
      <c r="G37" s="153">
        <f>SUM(G38:G39)</f>
        <v>0</v>
      </c>
    </row>
    <row r="38" spans="1:9" x14ac:dyDescent="0.25">
      <c r="A38" s="46"/>
      <c r="B38" s="46"/>
      <c r="C38" s="52">
        <v>52</v>
      </c>
      <c r="D38" s="53" t="s">
        <v>43</v>
      </c>
      <c r="E38" s="156">
        <v>0</v>
      </c>
      <c r="F38" s="157">
        <v>0</v>
      </c>
      <c r="G38" s="157">
        <v>0</v>
      </c>
    </row>
    <row r="39" spans="1:9" x14ac:dyDescent="0.25">
      <c r="A39" s="46"/>
      <c r="B39" s="46"/>
      <c r="C39" s="52">
        <v>11</v>
      </c>
      <c r="D39" s="53" t="s">
        <v>73</v>
      </c>
      <c r="E39" s="156">
        <v>385</v>
      </c>
      <c r="F39" s="157">
        <v>206.65</v>
      </c>
      <c r="G39" s="157"/>
    </row>
    <row r="40" spans="1:9" ht="47.25" x14ac:dyDescent="0.25">
      <c r="A40" s="148"/>
      <c r="B40" s="149">
        <v>37</v>
      </c>
      <c r="C40" s="150"/>
      <c r="D40" s="167" t="s">
        <v>97</v>
      </c>
      <c r="E40" s="168">
        <f>E41</f>
        <v>11746</v>
      </c>
      <c r="F40" s="160">
        <f t="shared" ref="F40:G40" si="9">F41</f>
        <v>0</v>
      </c>
      <c r="G40" s="160">
        <f t="shared" si="9"/>
        <v>0</v>
      </c>
      <c r="I40" s="42" t="s">
        <v>91</v>
      </c>
    </row>
    <row r="41" spans="1:9" x14ac:dyDescent="0.25">
      <c r="A41" s="46"/>
      <c r="B41" s="46"/>
      <c r="C41" s="52">
        <v>52</v>
      </c>
      <c r="D41" s="53" t="s">
        <v>73</v>
      </c>
      <c r="E41" s="156">
        <v>11746</v>
      </c>
      <c r="F41" s="156">
        <v>0</v>
      </c>
      <c r="G41" s="156">
        <v>0</v>
      </c>
    </row>
    <row r="42" spans="1:9" ht="31.5" x14ac:dyDescent="0.25">
      <c r="A42" s="45">
        <v>4</v>
      </c>
      <c r="B42" s="46"/>
      <c r="C42" s="46"/>
      <c r="D42" s="47" t="s">
        <v>67</v>
      </c>
      <c r="E42" s="161">
        <f>E43</f>
        <v>44727</v>
      </c>
      <c r="F42" s="162">
        <f t="shared" ref="F42" si="10">F43</f>
        <v>17606.100000000002</v>
      </c>
      <c r="G42" s="162">
        <f>G43</f>
        <v>17559.79</v>
      </c>
    </row>
    <row r="43" spans="1:9" ht="31.5" x14ac:dyDescent="0.25">
      <c r="A43" s="48"/>
      <c r="B43" s="50">
        <v>42</v>
      </c>
      <c r="C43" s="48"/>
      <c r="D43" s="51" t="s">
        <v>68</v>
      </c>
      <c r="E43" s="163">
        <f>SUM(E44:E47)</f>
        <v>44727</v>
      </c>
      <c r="F43" s="164">
        <f>SUM(F44:F47)</f>
        <v>17606.100000000002</v>
      </c>
      <c r="G43" s="164">
        <f>SUM(G44:G47)</f>
        <v>17559.79</v>
      </c>
    </row>
    <row r="44" spans="1:9" x14ac:dyDescent="0.25">
      <c r="A44" s="46"/>
      <c r="B44" s="46"/>
      <c r="C44" s="52">
        <v>11</v>
      </c>
      <c r="D44" s="54" t="s">
        <v>73</v>
      </c>
      <c r="E44" s="156">
        <v>2256</v>
      </c>
      <c r="F44" s="157">
        <v>46.31</v>
      </c>
      <c r="G44" s="157">
        <v>0</v>
      </c>
    </row>
    <row r="45" spans="1:9" x14ac:dyDescent="0.25">
      <c r="A45" s="46"/>
      <c r="B45" s="46"/>
      <c r="C45" s="52">
        <v>31</v>
      </c>
      <c r="D45" s="54" t="s">
        <v>87</v>
      </c>
      <c r="E45" s="156">
        <v>0</v>
      </c>
      <c r="F45" s="157">
        <v>0</v>
      </c>
      <c r="G45" s="157">
        <v>0</v>
      </c>
    </row>
    <row r="46" spans="1:9" x14ac:dyDescent="0.25">
      <c r="A46" s="46"/>
      <c r="B46" s="46"/>
      <c r="C46" s="52">
        <v>52</v>
      </c>
      <c r="D46" s="53" t="s">
        <v>43</v>
      </c>
      <c r="E46" s="156">
        <v>42471</v>
      </c>
      <c r="F46" s="157">
        <v>17559.79</v>
      </c>
      <c r="G46" s="157">
        <v>17559.79</v>
      </c>
    </row>
    <row r="47" spans="1:9" x14ac:dyDescent="0.25">
      <c r="A47" s="46"/>
      <c r="B47" s="46"/>
      <c r="C47" s="52">
        <v>61</v>
      </c>
      <c r="D47" s="53" t="s">
        <v>69</v>
      </c>
      <c r="E47" s="156"/>
      <c r="F47" s="157">
        <v>0</v>
      </c>
      <c r="G47" s="157">
        <v>0</v>
      </c>
    </row>
    <row r="48" spans="1:9" x14ac:dyDescent="0.25">
      <c r="A48" s="193" t="s">
        <v>74</v>
      </c>
      <c r="B48" s="194"/>
      <c r="C48" s="194"/>
      <c r="D48" s="195"/>
      <c r="E48" s="165">
        <f>E28</f>
        <v>669862</v>
      </c>
      <c r="F48" s="165">
        <f t="shared" ref="F48:G48" si="11">F28</f>
        <v>290305.40000000002</v>
      </c>
      <c r="G48" s="165">
        <f t="shared" si="11"/>
        <v>267838.47000000003</v>
      </c>
    </row>
    <row r="49" spans="8:8" x14ac:dyDescent="0.25">
      <c r="H49" s="43"/>
    </row>
    <row r="88" ht="15.6" customHeight="1" x14ac:dyDescent="0.25"/>
    <row r="97" ht="15.6" customHeight="1" x14ac:dyDescent="0.25"/>
  </sheetData>
  <mergeCells count="9">
    <mergeCell ref="A1:G1"/>
    <mergeCell ref="A3:G3"/>
    <mergeCell ref="A5:G5"/>
    <mergeCell ref="A6:G6"/>
    <mergeCell ref="A48:D48"/>
    <mergeCell ref="A26:G26"/>
    <mergeCell ref="A7:H7"/>
    <mergeCell ref="A8:G8"/>
    <mergeCell ref="A25:D25"/>
  </mergeCells>
  <pageMargins left="0.7" right="0.7" top="0.75" bottom="0.75" header="0.3" footer="0.3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zoomScaleNormal="100" workbookViewId="0">
      <selection activeCell="B5" sqref="B5:H33"/>
    </sheetView>
  </sheetViews>
  <sheetFormatPr defaultColWidth="8.85546875" defaultRowHeight="15" x14ac:dyDescent="0.25"/>
  <cols>
    <col min="1" max="1" width="8.85546875" style="67"/>
    <col min="2" max="2" width="7.42578125" style="67" bestFit="1" customWidth="1"/>
    <col min="3" max="3" width="10.28515625" style="67" customWidth="1"/>
    <col min="4" max="4" width="0.42578125" style="67" customWidth="1"/>
    <col min="5" max="5" width="31" style="67" customWidth="1"/>
    <col min="6" max="6" width="12.42578125" style="67" bestFit="1" customWidth="1"/>
    <col min="7" max="7" width="12.140625" style="67" customWidth="1"/>
    <col min="8" max="8" width="11.7109375" style="67" bestFit="1" customWidth="1"/>
    <col min="9" max="16384" width="8.85546875" style="67"/>
  </cols>
  <sheetData>
    <row r="1" spans="1:12" ht="42" customHeight="1" x14ac:dyDescent="0.25">
      <c r="A1" s="172" t="s">
        <v>93</v>
      </c>
      <c r="B1" s="172"/>
      <c r="C1" s="172"/>
      <c r="D1" s="172"/>
      <c r="E1" s="172"/>
      <c r="F1" s="172"/>
      <c r="G1" s="172"/>
      <c r="H1" s="172"/>
    </row>
    <row r="2" spans="1:12" ht="18" x14ac:dyDescent="0.25">
      <c r="B2" s="68"/>
      <c r="C2" s="68"/>
      <c r="D2" s="68"/>
      <c r="E2" s="68"/>
      <c r="F2" s="68"/>
      <c r="G2" s="69"/>
      <c r="H2" s="69"/>
    </row>
    <row r="3" spans="1:12" ht="18" customHeight="1" x14ac:dyDescent="0.25">
      <c r="B3" s="216" t="s">
        <v>23</v>
      </c>
      <c r="C3" s="217"/>
      <c r="D3" s="217"/>
      <c r="E3" s="217"/>
      <c r="F3" s="217"/>
      <c r="G3" s="217"/>
      <c r="H3" s="217"/>
    </row>
    <row r="4" spans="1:12" ht="18" x14ac:dyDescent="0.25">
      <c r="B4" s="68"/>
      <c r="C4" s="68"/>
      <c r="D4" s="68"/>
      <c r="E4" s="68"/>
      <c r="F4" s="68"/>
      <c r="G4" s="69"/>
      <c r="H4" s="69"/>
    </row>
    <row r="5" spans="1:12" ht="38.25" x14ac:dyDescent="0.25">
      <c r="B5" s="218" t="s">
        <v>25</v>
      </c>
      <c r="C5" s="219"/>
      <c r="D5" s="220"/>
      <c r="E5" s="70" t="s">
        <v>26</v>
      </c>
      <c r="F5" s="4" t="s">
        <v>76</v>
      </c>
      <c r="G5" s="4" t="s">
        <v>84</v>
      </c>
      <c r="H5" s="4" t="s">
        <v>85</v>
      </c>
    </row>
    <row r="6" spans="1:12" ht="25.5" x14ac:dyDescent="0.25">
      <c r="B6" s="207" t="s">
        <v>39</v>
      </c>
      <c r="C6" s="208"/>
      <c r="D6" s="209"/>
      <c r="E6" s="71" t="s">
        <v>37</v>
      </c>
      <c r="F6" s="110">
        <f>F7</f>
        <v>669862</v>
      </c>
      <c r="G6" s="110">
        <f t="shared" ref="G6:H6" si="0">G7</f>
        <v>290305.39999999997</v>
      </c>
      <c r="H6" s="110">
        <f t="shared" si="0"/>
        <v>267838.46999999997</v>
      </c>
    </row>
    <row r="7" spans="1:12" x14ac:dyDescent="0.25">
      <c r="B7" s="207" t="s">
        <v>40</v>
      </c>
      <c r="C7" s="208"/>
      <c r="D7" s="209"/>
      <c r="E7" s="71" t="s">
        <v>38</v>
      </c>
      <c r="F7" s="109">
        <f>F8+F13+F16+F22+F23+F27+F31</f>
        <v>669862</v>
      </c>
      <c r="G7" s="109">
        <f t="shared" ref="G7:H7" si="1">G8+G13+G16+G22+G23+G27+G31</f>
        <v>290305.39999999997</v>
      </c>
      <c r="H7" s="109">
        <f t="shared" si="1"/>
        <v>267838.46999999997</v>
      </c>
    </row>
    <row r="8" spans="1:12" x14ac:dyDescent="0.25">
      <c r="B8" s="204">
        <v>11</v>
      </c>
      <c r="C8" s="205"/>
      <c r="D8" s="206"/>
      <c r="E8" s="72" t="s">
        <v>73</v>
      </c>
      <c r="F8" s="110">
        <f>F10+F11+F12</f>
        <v>86934</v>
      </c>
      <c r="G8" s="110">
        <f>G10+G11+G12</f>
        <v>22420.620000000003</v>
      </c>
      <c r="H8" s="111">
        <f>H10+H11+H12</f>
        <v>0</v>
      </c>
      <c r="I8" s="166"/>
    </row>
    <row r="9" spans="1:12" x14ac:dyDescent="0.25">
      <c r="B9" s="210">
        <v>3</v>
      </c>
      <c r="C9" s="211"/>
      <c r="D9" s="212"/>
      <c r="E9" s="73" t="s">
        <v>16</v>
      </c>
      <c r="F9" s="109">
        <v>0</v>
      </c>
      <c r="G9" s="109">
        <v>0</v>
      </c>
      <c r="H9" s="108">
        <v>0</v>
      </c>
      <c r="L9" s="67" t="s">
        <v>91</v>
      </c>
    </row>
    <row r="10" spans="1:12" x14ac:dyDescent="0.25">
      <c r="B10" s="210">
        <v>31</v>
      </c>
      <c r="C10" s="211"/>
      <c r="D10" s="212"/>
      <c r="E10" s="82" t="s">
        <v>17</v>
      </c>
      <c r="F10" s="109">
        <v>0</v>
      </c>
      <c r="G10" s="109"/>
      <c r="H10" s="108"/>
    </row>
    <row r="11" spans="1:12" x14ac:dyDescent="0.25">
      <c r="B11" s="210">
        <v>32</v>
      </c>
      <c r="C11" s="211"/>
      <c r="D11" s="212"/>
      <c r="E11" s="82" t="s">
        <v>27</v>
      </c>
      <c r="F11" s="109">
        <v>86549</v>
      </c>
      <c r="G11" s="109">
        <v>22213.97</v>
      </c>
      <c r="H11" s="108">
        <v>0</v>
      </c>
    </row>
    <row r="12" spans="1:12" x14ac:dyDescent="0.25">
      <c r="B12" s="210">
        <v>34</v>
      </c>
      <c r="C12" s="211"/>
      <c r="D12" s="212"/>
      <c r="E12" s="82" t="s">
        <v>70</v>
      </c>
      <c r="F12" s="109">
        <v>385</v>
      </c>
      <c r="G12" s="109">
        <v>206.65</v>
      </c>
      <c r="H12" s="108">
        <v>0</v>
      </c>
    </row>
    <row r="13" spans="1:12" x14ac:dyDescent="0.25">
      <c r="B13" s="120">
        <v>11</v>
      </c>
      <c r="C13" s="122"/>
      <c r="D13" s="123"/>
      <c r="E13" s="121" t="s">
        <v>73</v>
      </c>
      <c r="F13" s="110">
        <f>F14</f>
        <v>2256</v>
      </c>
      <c r="G13" s="110">
        <f t="shared" ref="G13:H13" si="2">G14</f>
        <v>46.31</v>
      </c>
      <c r="H13" s="110">
        <f t="shared" si="2"/>
        <v>0</v>
      </c>
    </row>
    <row r="14" spans="1:12" ht="25.5" x14ac:dyDescent="0.25">
      <c r="B14" s="210">
        <v>4</v>
      </c>
      <c r="C14" s="211"/>
      <c r="D14" s="212"/>
      <c r="E14" s="123" t="s">
        <v>18</v>
      </c>
      <c r="F14" s="108">
        <f>F15</f>
        <v>2256</v>
      </c>
      <c r="G14" s="108">
        <f t="shared" ref="G14:H14" si="3">G15</f>
        <v>46.31</v>
      </c>
      <c r="H14" s="108">
        <f t="shared" si="3"/>
        <v>0</v>
      </c>
    </row>
    <row r="15" spans="1:12" ht="25.5" x14ac:dyDescent="0.25">
      <c r="B15" s="213">
        <v>42</v>
      </c>
      <c r="C15" s="214"/>
      <c r="D15" s="215"/>
      <c r="E15" s="123" t="s">
        <v>33</v>
      </c>
      <c r="F15" s="108">
        <v>2256</v>
      </c>
      <c r="G15" s="108">
        <v>46.31</v>
      </c>
      <c r="H15" s="108"/>
    </row>
    <row r="16" spans="1:12" x14ac:dyDescent="0.25">
      <c r="B16" s="204">
        <v>52</v>
      </c>
      <c r="C16" s="205"/>
      <c r="D16" s="206"/>
      <c r="E16" s="83" t="s">
        <v>43</v>
      </c>
      <c r="F16" s="110">
        <f>F17+F19+F20</f>
        <v>548344</v>
      </c>
      <c r="G16" s="110">
        <f>G17+G19+G20+G21</f>
        <v>267375.99</v>
      </c>
      <c r="H16" s="110">
        <f>H17+H19+H20+H21</f>
        <v>267375.99</v>
      </c>
    </row>
    <row r="17" spans="2:8" x14ac:dyDescent="0.25">
      <c r="B17" s="118">
        <v>31</v>
      </c>
      <c r="C17" s="116"/>
      <c r="D17" s="117"/>
      <c r="E17" s="119" t="s">
        <v>17</v>
      </c>
      <c r="F17" s="108">
        <v>505873</v>
      </c>
      <c r="G17" s="108">
        <v>249816.2</v>
      </c>
      <c r="H17" s="108">
        <v>249816.2</v>
      </c>
    </row>
    <row r="18" spans="2:8" ht="25.5" x14ac:dyDescent="0.25">
      <c r="B18" s="210">
        <v>4</v>
      </c>
      <c r="C18" s="211"/>
      <c r="D18" s="212"/>
      <c r="E18" s="73" t="s">
        <v>18</v>
      </c>
      <c r="F18" s="109">
        <f>F19</f>
        <v>42471</v>
      </c>
      <c r="G18" s="109">
        <v>0</v>
      </c>
      <c r="H18" s="108">
        <v>0</v>
      </c>
    </row>
    <row r="19" spans="2:8" ht="25.5" x14ac:dyDescent="0.25">
      <c r="B19" s="213">
        <v>42</v>
      </c>
      <c r="C19" s="214"/>
      <c r="D19" s="215"/>
      <c r="E19" s="73" t="s">
        <v>33</v>
      </c>
      <c r="F19" s="109">
        <v>42471</v>
      </c>
      <c r="G19" s="109">
        <v>17559.79</v>
      </c>
      <c r="H19" s="108">
        <v>17559.79</v>
      </c>
    </row>
    <row r="20" spans="2:8" x14ac:dyDescent="0.25">
      <c r="B20" s="213">
        <v>32</v>
      </c>
      <c r="C20" s="214"/>
      <c r="D20" s="215"/>
      <c r="E20" s="73" t="s">
        <v>27</v>
      </c>
      <c r="F20" s="109">
        <v>0</v>
      </c>
      <c r="G20" s="109">
        <v>0</v>
      </c>
      <c r="H20" s="108"/>
    </row>
    <row r="21" spans="2:8" x14ac:dyDescent="0.25">
      <c r="B21" s="210">
        <v>34</v>
      </c>
      <c r="C21" s="211"/>
      <c r="D21" s="212"/>
      <c r="E21" s="82" t="s">
        <v>70</v>
      </c>
      <c r="F21" s="109">
        <v>0</v>
      </c>
      <c r="G21" s="109">
        <v>0</v>
      </c>
      <c r="H21" s="108">
        <v>0</v>
      </c>
    </row>
    <row r="22" spans="2:8" x14ac:dyDescent="0.25">
      <c r="B22" s="221">
        <v>61</v>
      </c>
      <c r="C22" s="222"/>
      <c r="D22" s="223"/>
      <c r="E22" s="73" t="s">
        <v>69</v>
      </c>
      <c r="F22" s="111">
        <v>266</v>
      </c>
      <c r="G22" s="111">
        <v>54.55</v>
      </c>
      <c r="H22" s="110">
        <v>54.55</v>
      </c>
    </row>
    <row r="23" spans="2:8" ht="39" x14ac:dyDescent="0.25">
      <c r="B23" s="140">
        <v>37</v>
      </c>
      <c r="C23" s="141"/>
      <c r="D23" s="142"/>
      <c r="E23" s="169" t="s">
        <v>97</v>
      </c>
      <c r="F23" s="111">
        <f>F24</f>
        <v>11746</v>
      </c>
      <c r="G23" s="111">
        <f t="shared" ref="G23:H23" si="4">G24</f>
        <v>0</v>
      </c>
      <c r="H23" s="111">
        <f t="shared" si="4"/>
        <v>0</v>
      </c>
    </row>
    <row r="24" spans="2:8" x14ac:dyDescent="0.25">
      <c r="B24" s="113">
        <v>32</v>
      </c>
      <c r="C24" s="114"/>
      <c r="D24" s="115"/>
      <c r="E24" s="112" t="s">
        <v>27</v>
      </c>
      <c r="F24" s="109">
        <v>11746</v>
      </c>
      <c r="G24" s="109">
        <v>0</v>
      </c>
      <c r="H24" s="108">
        <v>0</v>
      </c>
    </row>
    <row r="25" spans="2:8" x14ac:dyDescent="0.25">
      <c r="B25" s="113"/>
      <c r="C25" s="114"/>
      <c r="D25" s="115"/>
      <c r="E25" s="112"/>
      <c r="F25" s="109"/>
      <c r="G25" s="109"/>
      <c r="H25" s="108"/>
    </row>
    <row r="26" spans="2:8" x14ac:dyDescent="0.25">
      <c r="B26" s="207" t="s">
        <v>41</v>
      </c>
      <c r="C26" s="208"/>
      <c r="D26" s="209"/>
      <c r="E26" s="71" t="s">
        <v>42</v>
      </c>
      <c r="F26" s="109"/>
      <c r="G26" s="109"/>
      <c r="H26" s="108"/>
    </row>
    <row r="27" spans="2:8" ht="15" customHeight="1" x14ac:dyDescent="0.25">
      <c r="B27" s="204">
        <v>43</v>
      </c>
      <c r="C27" s="205"/>
      <c r="D27" s="206"/>
      <c r="E27" s="72" t="s">
        <v>47</v>
      </c>
      <c r="F27" s="111">
        <f>F29</f>
        <v>332</v>
      </c>
      <c r="G27" s="111">
        <f t="shared" ref="G27:H27" si="5">G29</f>
        <v>407.93</v>
      </c>
      <c r="H27" s="111">
        <f t="shared" si="5"/>
        <v>407.93</v>
      </c>
    </row>
    <row r="28" spans="2:8" x14ac:dyDescent="0.25">
      <c r="B28" s="210">
        <v>3</v>
      </c>
      <c r="C28" s="211"/>
      <c r="D28" s="212"/>
      <c r="E28" s="73" t="s">
        <v>16</v>
      </c>
      <c r="F28" s="109">
        <f>F29</f>
        <v>332</v>
      </c>
      <c r="G28" s="109">
        <f>G29</f>
        <v>407.93</v>
      </c>
      <c r="H28" s="109">
        <f>H29</f>
        <v>407.93</v>
      </c>
    </row>
    <row r="29" spans="2:8" x14ac:dyDescent="0.25">
      <c r="B29" s="213">
        <v>32</v>
      </c>
      <c r="C29" s="214"/>
      <c r="D29" s="215"/>
      <c r="E29" s="73" t="s">
        <v>27</v>
      </c>
      <c r="F29" s="109">
        <v>332</v>
      </c>
      <c r="G29" s="109">
        <v>407.93</v>
      </c>
      <c r="H29" s="109">
        <v>407.93</v>
      </c>
    </row>
    <row r="30" spans="2:8" ht="29.45" customHeight="1" x14ac:dyDescent="0.25">
      <c r="B30" s="207" t="s">
        <v>41</v>
      </c>
      <c r="C30" s="208"/>
      <c r="D30" s="209"/>
      <c r="E30" s="71" t="s">
        <v>86</v>
      </c>
      <c r="F30" s="109"/>
      <c r="G30" s="109"/>
      <c r="H30" s="108"/>
    </row>
    <row r="31" spans="2:8" x14ac:dyDescent="0.25">
      <c r="B31" s="204">
        <v>57</v>
      </c>
      <c r="C31" s="205"/>
      <c r="D31" s="206"/>
      <c r="E31" s="72" t="s">
        <v>83</v>
      </c>
      <c r="F31" s="111">
        <f>F33</f>
        <v>19984</v>
      </c>
      <c r="G31" s="111">
        <f t="shared" ref="G31:H31" si="6">G33</f>
        <v>0</v>
      </c>
      <c r="H31" s="111">
        <f t="shared" si="6"/>
        <v>0</v>
      </c>
    </row>
    <row r="32" spans="2:8" x14ac:dyDescent="0.25">
      <c r="B32" s="210">
        <v>3</v>
      </c>
      <c r="C32" s="211"/>
      <c r="D32" s="212"/>
      <c r="E32" s="73" t="s">
        <v>16</v>
      </c>
      <c r="F32" s="109">
        <v>0</v>
      </c>
      <c r="G32" s="109">
        <v>0</v>
      </c>
      <c r="H32" s="109">
        <v>0</v>
      </c>
    </row>
    <row r="33" spans="2:8" x14ac:dyDescent="0.25">
      <c r="B33" s="213">
        <v>32</v>
      </c>
      <c r="C33" s="214"/>
      <c r="D33" s="215"/>
      <c r="E33" s="73" t="s">
        <v>27</v>
      </c>
      <c r="F33" s="109">
        <v>19984</v>
      </c>
      <c r="G33" s="109">
        <v>0</v>
      </c>
      <c r="H33" s="108">
        <v>0</v>
      </c>
    </row>
  </sheetData>
  <mergeCells count="26">
    <mergeCell ref="B18:D18"/>
    <mergeCell ref="B19:D19"/>
    <mergeCell ref="B26:D26"/>
    <mergeCell ref="B16:D16"/>
    <mergeCell ref="B6:D6"/>
    <mergeCell ref="B7:D7"/>
    <mergeCell ref="B11:D11"/>
    <mergeCell ref="B10:D10"/>
    <mergeCell ref="B22:D22"/>
    <mergeCell ref="B20:D20"/>
    <mergeCell ref="B12:D12"/>
    <mergeCell ref="B21:D21"/>
    <mergeCell ref="B14:D14"/>
    <mergeCell ref="B15:D15"/>
    <mergeCell ref="B3:H3"/>
    <mergeCell ref="B5:D5"/>
    <mergeCell ref="B8:D8"/>
    <mergeCell ref="B9:D9"/>
    <mergeCell ref="A1:H1"/>
    <mergeCell ref="B27:D27"/>
    <mergeCell ref="B30:D30"/>
    <mergeCell ref="B31:D31"/>
    <mergeCell ref="B32:D32"/>
    <mergeCell ref="B33:D33"/>
    <mergeCell ref="B28:D28"/>
    <mergeCell ref="B29:D29"/>
  </mergeCell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workbookViewId="0">
      <selection activeCell="A9" sqref="A9:D14"/>
    </sheetView>
  </sheetViews>
  <sheetFormatPr defaultRowHeight="15" x14ac:dyDescent="0.25"/>
  <cols>
    <col min="1" max="1" width="37.7109375" customWidth="1"/>
    <col min="2" max="6" width="25.28515625" customWidth="1"/>
    <col min="7" max="7" width="9.42578125" bestFit="1" customWidth="1"/>
  </cols>
  <sheetData>
    <row r="1" spans="1:8" ht="42" customHeight="1" x14ac:dyDescent="0.25">
      <c r="A1" s="172" t="s">
        <v>94</v>
      </c>
      <c r="B1" s="172"/>
      <c r="C1" s="172"/>
      <c r="D1" s="172"/>
      <c r="E1" s="77"/>
      <c r="F1" s="77"/>
      <c r="G1" s="77"/>
      <c r="H1" s="77"/>
    </row>
    <row r="2" spans="1:8" ht="18" customHeight="1" x14ac:dyDescent="0.25">
      <c r="A2" s="5"/>
      <c r="B2" s="5"/>
      <c r="C2" s="5"/>
      <c r="D2" s="5"/>
      <c r="E2" s="5"/>
      <c r="F2" s="5"/>
    </row>
    <row r="3" spans="1:8" ht="15.75" x14ac:dyDescent="0.25">
      <c r="A3" s="172" t="s">
        <v>24</v>
      </c>
      <c r="B3" s="172"/>
      <c r="C3" s="172"/>
      <c r="D3" s="172"/>
      <c r="E3" s="80"/>
      <c r="F3" s="80"/>
    </row>
    <row r="4" spans="1:8" ht="18" x14ac:dyDescent="0.25">
      <c r="A4" s="5"/>
      <c r="B4" s="5"/>
      <c r="C4" s="5"/>
      <c r="D4" s="5"/>
      <c r="E4" s="6"/>
      <c r="F4" s="6"/>
    </row>
    <row r="5" spans="1:8" ht="18" customHeight="1" x14ac:dyDescent="0.25">
      <c r="A5" s="172" t="s">
        <v>12</v>
      </c>
      <c r="B5" s="172"/>
      <c r="C5" s="172"/>
      <c r="D5" s="172"/>
      <c r="E5" s="79"/>
      <c r="F5" s="79"/>
    </row>
    <row r="6" spans="1:8" ht="18" x14ac:dyDescent="0.25">
      <c r="A6" s="5"/>
      <c r="B6" s="5"/>
      <c r="C6" s="5"/>
      <c r="D6" s="5"/>
      <c r="E6" s="6"/>
      <c r="F6" s="6"/>
    </row>
    <row r="7" spans="1:8" ht="15.6" customHeight="1" x14ac:dyDescent="0.25">
      <c r="A7" s="172" t="s">
        <v>19</v>
      </c>
      <c r="B7" s="172"/>
      <c r="C7" s="172"/>
      <c r="D7" s="172"/>
      <c r="E7" s="81"/>
      <c r="F7" s="81"/>
    </row>
    <row r="8" spans="1:8" ht="18" x14ac:dyDescent="0.25">
      <c r="A8" s="5"/>
      <c r="B8" s="5"/>
      <c r="C8" s="5"/>
      <c r="D8" s="5"/>
      <c r="E8" s="6"/>
      <c r="F8" s="6"/>
    </row>
    <row r="9" spans="1:8" x14ac:dyDescent="0.25">
      <c r="A9" s="21" t="s">
        <v>20</v>
      </c>
      <c r="B9" s="4" t="s">
        <v>76</v>
      </c>
      <c r="C9" s="4" t="s">
        <v>80</v>
      </c>
      <c r="D9" s="4" t="s">
        <v>81</v>
      </c>
    </row>
    <row r="10" spans="1:8" ht="15.75" customHeight="1" x14ac:dyDescent="0.25">
      <c r="A10" s="10" t="s">
        <v>21</v>
      </c>
      <c r="B10" s="144">
        <f>B11+B13</f>
        <v>669862</v>
      </c>
      <c r="C10" s="144">
        <f t="shared" ref="C10:D10" si="0">C11+C13</f>
        <v>290305.39999999997</v>
      </c>
      <c r="D10" s="144">
        <f t="shared" si="0"/>
        <v>267838.46999999997</v>
      </c>
      <c r="E10" s="64"/>
    </row>
    <row r="11" spans="1:8" ht="15.75" customHeight="1" x14ac:dyDescent="0.25">
      <c r="A11" s="10" t="s">
        <v>88</v>
      </c>
      <c r="B11" s="105">
        <f>B12</f>
        <v>669530</v>
      </c>
      <c r="C11" s="105">
        <f t="shared" ref="C11:D11" si="1">C12</f>
        <v>289897.46999999997</v>
      </c>
      <c r="D11" s="105">
        <f t="shared" si="1"/>
        <v>267430.53999999998</v>
      </c>
      <c r="E11" s="64"/>
    </row>
    <row r="12" spans="1:8" x14ac:dyDescent="0.25">
      <c r="A12" s="15" t="s">
        <v>44</v>
      </c>
      <c r="B12" s="106">
        <v>669530</v>
      </c>
      <c r="C12" s="106">
        <v>289897.46999999997</v>
      </c>
      <c r="D12" s="105">
        <v>267430.53999999998</v>
      </c>
      <c r="E12" s="64"/>
    </row>
    <row r="13" spans="1:8" x14ac:dyDescent="0.25">
      <c r="A13" s="10" t="s">
        <v>89</v>
      </c>
      <c r="B13" s="106">
        <v>332</v>
      </c>
      <c r="C13" s="106">
        <v>407.93</v>
      </c>
      <c r="D13" s="105">
        <v>407.93</v>
      </c>
      <c r="E13" s="64"/>
    </row>
    <row r="14" spans="1:8" x14ac:dyDescent="0.25">
      <c r="A14" s="16"/>
      <c r="B14" s="106"/>
      <c r="C14" s="106"/>
      <c r="D14" s="143"/>
    </row>
    <row r="18" spans="1:6" x14ac:dyDescent="0.25">
      <c r="A18" s="36"/>
      <c r="B18" s="36"/>
      <c r="C18" s="36"/>
      <c r="D18" s="36"/>
      <c r="E18" s="36"/>
      <c r="F18" s="36"/>
    </row>
    <row r="19" spans="1:6" ht="14.45" customHeight="1" x14ac:dyDescent="0.25"/>
    <row r="20" spans="1:6" ht="14.45" customHeight="1" x14ac:dyDescent="0.25"/>
    <row r="69" spans="11:12" ht="14.45" customHeight="1" x14ac:dyDescent="0.25">
      <c r="K69" s="38"/>
      <c r="L69" s="38"/>
    </row>
    <row r="70" spans="11:12" ht="14.45" customHeight="1" x14ac:dyDescent="0.25">
      <c r="K70" s="39"/>
      <c r="L70" s="39"/>
    </row>
    <row r="71" spans="11:12" ht="14.45" customHeight="1" x14ac:dyDescent="0.25">
      <c r="K71" s="37"/>
      <c r="L71" s="37"/>
    </row>
    <row r="72" spans="11:12" ht="14.45" customHeight="1" x14ac:dyDescent="0.25">
      <c r="K72" s="38"/>
      <c r="L72" s="38"/>
    </row>
    <row r="73" spans="11:12" ht="14.45" customHeight="1" x14ac:dyDescent="0.25">
      <c r="K73" s="36"/>
      <c r="L73" s="36"/>
    </row>
    <row r="74" spans="11:12" x14ac:dyDescent="0.25">
      <c r="K74" s="36"/>
      <c r="L74" s="36"/>
    </row>
    <row r="75" spans="11:12" x14ac:dyDescent="0.25">
      <c r="K75" s="36"/>
      <c r="L75" s="36"/>
    </row>
    <row r="76" spans="11:12" x14ac:dyDescent="0.25">
      <c r="K76" s="36"/>
      <c r="L76" s="36"/>
    </row>
    <row r="77" spans="11:12" x14ac:dyDescent="0.25">
      <c r="K77" s="36"/>
      <c r="L77" s="36"/>
    </row>
    <row r="78" spans="11:12" x14ac:dyDescent="0.25">
      <c r="K78" s="36"/>
      <c r="L78" s="36"/>
    </row>
    <row r="79" spans="11:12" x14ac:dyDescent="0.25">
      <c r="K79" s="36"/>
      <c r="L79" s="36"/>
    </row>
    <row r="80" spans="11:12" x14ac:dyDescent="0.25">
      <c r="K80" s="36"/>
      <c r="L80" s="36"/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selection sqref="A1:G1"/>
    </sheetView>
  </sheetViews>
  <sheetFormatPr defaultRowHeight="15" x14ac:dyDescent="0.25"/>
  <cols>
    <col min="1" max="1" width="7.28515625" bestFit="1" customWidth="1"/>
    <col min="2" max="2" width="9.28515625" customWidth="1"/>
    <col min="3" max="3" width="10.7109375" customWidth="1"/>
    <col min="4" max="4" width="19.42578125" customWidth="1"/>
    <col min="5" max="9" width="25.28515625" customWidth="1"/>
    <col min="10" max="10" width="9.42578125" bestFit="1" customWidth="1"/>
  </cols>
  <sheetData>
    <row r="1" spans="1:9" ht="42" customHeight="1" x14ac:dyDescent="0.25">
      <c r="A1" s="172" t="s">
        <v>94</v>
      </c>
      <c r="B1" s="172"/>
      <c r="C1" s="172"/>
      <c r="D1" s="172"/>
      <c r="E1" s="172"/>
      <c r="F1" s="172"/>
      <c r="G1" s="172"/>
      <c r="H1" s="77"/>
      <c r="I1" s="77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6" customHeight="1" x14ac:dyDescent="0.25">
      <c r="A3" s="172" t="s">
        <v>24</v>
      </c>
      <c r="B3" s="172"/>
      <c r="C3" s="172"/>
      <c r="D3" s="172"/>
      <c r="E3" s="172"/>
      <c r="F3" s="172"/>
      <c r="G3" s="172"/>
      <c r="H3" s="80"/>
      <c r="I3" s="80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172" t="s">
        <v>22</v>
      </c>
      <c r="B5" s="172"/>
      <c r="C5" s="172"/>
      <c r="D5" s="172"/>
      <c r="E5" s="172"/>
      <c r="F5" s="172"/>
      <c r="G5" s="172"/>
      <c r="H5" s="79"/>
      <c r="I5" s="79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1" t="s">
        <v>13</v>
      </c>
      <c r="B7" s="20" t="s">
        <v>14</v>
      </c>
      <c r="C7" s="20" t="s">
        <v>15</v>
      </c>
      <c r="D7" s="20" t="s">
        <v>36</v>
      </c>
      <c r="E7" s="4" t="s">
        <v>76</v>
      </c>
      <c r="F7" s="4" t="s">
        <v>80</v>
      </c>
      <c r="G7" s="4" t="s">
        <v>81</v>
      </c>
    </row>
    <row r="8" spans="1:9" ht="25.5" x14ac:dyDescent="0.25">
      <c r="A8" s="10"/>
      <c r="B8" s="10"/>
      <c r="C8" s="10">
        <v>1</v>
      </c>
      <c r="D8" s="10" t="s">
        <v>73</v>
      </c>
      <c r="E8" s="107">
        <f t="shared" ref="E8:G8" si="0">E9</f>
        <v>89190</v>
      </c>
      <c r="F8" s="107">
        <f t="shared" si="0"/>
        <v>21685.599999999999</v>
      </c>
      <c r="G8" s="107">
        <f t="shared" si="0"/>
        <v>0</v>
      </c>
      <c r="H8" s="63"/>
      <c r="I8" s="63"/>
    </row>
    <row r="9" spans="1:9" x14ac:dyDescent="0.25">
      <c r="A9" s="10"/>
      <c r="B9" s="14"/>
      <c r="C9" s="14"/>
      <c r="D9" s="14" t="s">
        <v>45</v>
      </c>
      <c r="E9" s="106">
        <v>89190</v>
      </c>
      <c r="F9" s="106">
        <v>21685.599999999999</v>
      </c>
      <c r="G9" s="106">
        <v>0</v>
      </c>
      <c r="H9" s="63"/>
      <c r="I9" s="63"/>
    </row>
    <row r="10" spans="1:9" x14ac:dyDescent="0.25">
      <c r="A10" s="11"/>
      <c r="B10" s="11"/>
      <c r="C10" s="12"/>
      <c r="D10" s="40" t="s">
        <v>46</v>
      </c>
      <c r="E10" s="106">
        <v>89190</v>
      </c>
      <c r="F10" s="106">
        <v>22466.93</v>
      </c>
      <c r="G10" s="106">
        <v>0</v>
      </c>
      <c r="H10" s="63"/>
      <c r="I10" s="63"/>
    </row>
    <row r="11" spans="1:9" x14ac:dyDescent="0.25">
      <c r="A11" s="13"/>
      <c r="B11" s="13"/>
      <c r="C11" s="13">
        <v>3</v>
      </c>
      <c r="D11" s="23" t="s">
        <v>87</v>
      </c>
      <c r="E11" s="107">
        <f>E12</f>
        <v>0</v>
      </c>
      <c r="F11" s="107">
        <f t="shared" ref="F11:G11" si="1">F12</f>
        <v>0</v>
      </c>
      <c r="G11" s="107">
        <f t="shared" si="1"/>
        <v>0</v>
      </c>
      <c r="H11" s="63"/>
      <c r="I11" s="63"/>
    </row>
    <row r="12" spans="1:9" x14ac:dyDescent="0.25">
      <c r="A12" s="14"/>
      <c r="B12" s="14"/>
      <c r="C12" s="14"/>
      <c r="D12" s="14" t="s">
        <v>45</v>
      </c>
      <c r="E12" s="106">
        <v>0</v>
      </c>
      <c r="F12" s="106">
        <v>0</v>
      </c>
      <c r="G12" s="106">
        <v>0</v>
      </c>
      <c r="H12" s="63"/>
      <c r="I12" s="63"/>
    </row>
    <row r="13" spans="1:9" x14ac:dyDescent="0.25">
      <c r="A13" s="14"/>
      <c r="B13" s="14"/>
      <c r="C13" s="12"/>
      <c r="D13" s="40" t="s">
        <v>46</v>
      </c>
      <c r="E13" s="106">
        <v>0</v>
      </c>
      <c r="F13" s="106">
        <v>0</v>
      </c>
      <c r="G13" s="106">
        <v>0</v>
      </c>
      <c r="H13" s="63"/>
      <c r="I13" s="63"/>
    </row>
    <row r="14" spans="1:9" ht="25.5" x14ac:dyDescent="0.25">
      <c r="A14" s="14"/>
      <c r="B14" s="14"/>
      <c r="C14" s="24">
        <v>4</v>
      </c>
      <c r="D14" s="61" t="s">
        <v>90</v>
      </c>
      <c r="E14" s="107">
        <f>E15</f>
        <v>332</v>
      </c>
      <c r="F14" s="107">
        <f t="shared" ref="F14:G14" si="2">F15</f>
        <v>407.93</v>
      </c>
      <c r="G14" s="107">
        <f t="shared" si="2"/>
        <v>407.93</v>
      </c>
      <c r="H14" s="63"/>
      <c r="I14" s="63"/>
    </row>
    <row r="15" spans="1:9" x14ac:dyDescent="0.25">
      <c r="A15" s="14"/>
      <c r="B15" s="14"/>
      <c r="C15" s="24"/>
      <c r="D15" s="14" t="s">
        <v>45</v>
      </c>
      <c r="E15" s="106">
        <v>332</v>
      </c>
      <c r="F15" s="106">
        <v>407.93</v>
      </c>
      <c r="G15" s="106">
        <v>407.93</v>
      </c>
      <c r="H15" s="63"/>
      <c r="I15" s="63" t="s">
        <v>91</v>
      </c>
    </row>
    <row r="16" spans="1:9" x14ac:dyDescent="0.25">
      <c r="A16" s="14"/>
      <c r="B16" s="14"/>
      <c r="C16" s="24"/>
      <c r="D16" s="40" t="s">
        <v>46</v>
      </c>
      <c r="E16" s="106">
        <v>332</v>
      </c>
      <c r="F16" s="106">
        <v>407.93</v>
      </c>
      <c r="G16" s="106">
        <v>407.93</v>
      </c>
      <c r="H16" s="63"/>
      <c r="I16" s="63"/>
    </row>
    <row r="17" spans="1:9" x14ac:dyDescent="0.25">
      <c r="A17" s="14"/>
      <c r="B17" s="14"/>
      <c r="C17" s="24">
        <v>5</v>
      </c>
      <c r="D17" s="61" t="s">
        <v>43</v>
      </c>
      <c r="E17" s="107">
        <f>E18</f>
        <v>580074</v>
      </c>
      <c r="F17" s="107">
        <f t="shared" ref="F17:G17" si="3">F18</f>
        <v>271618.34999999998</v>
      </c>
      <c r="G17" s="107">
        <f t="shared" si="3"/>
        <v>271618.34999999998</v>
      </c>
      <c r="H17" s="63"/>
      <c r="I17" s="63"/>
    </row>
    <row r="18" spans="1:9" x14ac:dyDescent="0.25">
      <c r="A18" s="14"/>
      <c r="B18" s="14"/>
      <c r="C18" s="24"/>
      <c r="D18" s="14" t="s">
        <v>45</v>
      </c>
      <c r="E18" s="106">
        <v>580074</v>
      </c>
      <c r="F18" s="106">
        <v>271618.34999999998</v>
      </c>
      <c r="G18" s="106">
        <v>271618.34999999998</v>
      </c>
      <c r="H18" s="63"/>
      <c r="I18" s="63"/>
    </row>
    <row r="19" spans="1:9" x14ac:dyDescent="0.25">
      <c r="A19" s="14"/>
      <c r="B19" s="14"/>
      <c r="C19" s="24"/>
      <c r="D19" s="40" t="s">
        <v>46</v>
      </c>
      <c r="E19" s="106">
        <v>580074</v>
      </c>
      <c r="F19" s="106">
        <v>267375.99</v>
      </c>
      <c r="G19" s="106">
        <v>267375.99</v>
      </c>
      <c r="H19" s="63"/>
      <c r="I19" s="63"/>
    </row>
    <row r="20" spans="1:9" x14ac:dyDescent="0.25">
      <c r="A20" s="14"/>
      <c r="B20" s="14"/>
      <c r="C20" s="24">
        <v>6</v>
      </c>
      <c r="D20" s="10" t="s">
        <v>69</v>
      </c>
      <c r="E20" s="107">
        <f>E21</f>
        <v>266</v>
      </c>
      <c r="F20" s="107">
        <f t="shared" ref="F20:G20" si="4">F21</f>
        <v>363.79</v>
      </c>
      <c r="G20" s="107">
        <f t="shared" si="4"/>
        <v>363.79</v>
      </c>
      <c r="H20" s="60"/>
      <c r="I20" s="60"/>
    </row>
    <row r="21" spans="1:9" x14ac:dyDescent="0.25">
      <c r="A21" s="14"/>
      <c r="B21" s="14"/>
      <c r="C21" s="24"/>
      <c r="D21" s="14" t="s">
        <v>45</v>
      </c>
      <c r="E21" s="106">
        <v>266</v>
      </c>
      <c r="F21" s="106">
        <v>363.79</v>
      </c>
      <c r="G21" s="106">
        <v>363.79</v>
      </c>
    </row>
    <row r="22" spans="1:9" x14ac:dyDescent="0.25">
      <c r="A22" s="14"/>
      <c r="B22" s="14"/>
      <c r="C22" s="24"/>
      <c r="D22" s="40" t="s">
        <v>46</v>
      </c>
      <c r="E22" s="106">
        <v>266</v>
      </c>
      <c r="F22" s="106">
        <v>54.55</v>
      </c>
      <c r="G22" s="106">
        <v>54.55</v>
      </c>
    </row>
    <row r="23" spans="1:9" x14ac:dyDescent="0.25">
      <c r="A23" s="57"/>
      <c r="B23" s="57"/>
      <c r="C23" s="58"/>
      <c r="D23" s="59"/>
      <c r="E23" s="145"/>
      <c r="F23" s="60"/>
      <c r="G23" s="60"/>
    </row>
    <row r="24" spans="1:9" x14ac:dyDescent="0.25">
      <c r="C24" s="55"/>
      <c r="D24" s="56"/>
      <c r="E24" s="146"/>
    </row>
    <row r="25" spans="1:9" x14ac:dyDescent="0.25">
      <c r="A25" s="36"/>
      <c r="E25" s="146"/>
    </row>
    <row r="26" spans="1:9" x14ac:dyDescent="0.25">
      <c r="A26" s="36"/>
      <c r="D26" s="41" t="s">
        <v>48</v>
      </c>
      <c r="E26" s="147">
        <f>E9+E12+E15+E18+E20</f>
        <v>669862</v>
      </c>
      <c r="F26" s="147">
        <f t="shared" ref="F26:G26" si="5">F9+F12+F15+F18+F20</f>
        <v>294075.67</v>
      </c>
      <c r="G26" s="147">
        <f t="shared" si="5"/>
        <v>272390.06999999995</v>
      </c>
    </row>
    <row r="27" spans="1:9" x14ac:dyDescent="0.25">
      <c r="A27" s="36"/>
      <c r="D27" s="41" t="s">
        <v>21</v>
      </c>
      <c r="E27" s="147">
        <f>E10+E13+E16+E19+E22</f>
        <v>669862</v>
      </c>
      <c r="F27" s="147">
        <f t="shared" ref="F27:G27" si="6">F10+F13+F16+F19+F22</f>
        <v>290305.39999999997</v>
      </c>
      <c r="G27" s="147">
        <f t="shared" si="6"/>
        <v>267838.46999999997</v>
      </c>
    </row>
    <row r="28" spans="1:9" x14ac:dyDescent="0.25">
      <c r="A28" s="36"/>
    </row>
    <row r="31" spans="1:9" x14ac:dyDescent="0.25">
      <c r="F31" t="s">
        <v>96</v>
      </c>
    </row>
    <row r="32" spans="1:9" x14ac:dyDescent="0.25">
      <c r="F32" t="s">
        <v>95</v>
      </c>
    </row>
  </sheetData>
  <mergeCells count="3">
    <mergeCell ref="A1:G1"/>
    <mergeCell ref="A3:G3"/>
    <mergeCell ref="A5:G5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SAŽETAK</vt:lpstr>
      <vt:lpstr> Račun prihoda i rashoda</vt:lpstr>
      <vt:lpstr>POSEBNI DIO</vt:lpstr>
      <vt:lpstr>Rashodi prema funkcijskoj kl</vt:lpstr>
      <vt:lpstr>Račun financiranja</vt:lpstr>
      <vt:lpstr>' Račun prihoda i rashoda'!Podrucje_ispisa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2023-08-04T05:32:36Z</cp:lastPrinted>
  <dcterms:created xsi:type="dcterms:W3CDTF">2022-08-12T12:51:27Z</dcterms:created>
  <dcterms:modified xsi:type="dcterms:W3CDTF">2023-08-04T05:34:15Z</dcterms:modified>
</cp:coreProperties>
</file>